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1 чтение\"/>
    </mc:Choice>
  </mc:AlternateContent>
  <bookViews>
    <workbookView xWindow="0" yWindow="0" windowWidth="24000" windowHeight="8730"/>
  </bookViews>
  <sheets>
    <sheet name="Все года" sheetId="1" r:id="rId1"/>
  </sheets>
  <definedNames>
    <definedName name="_xlnm.Print_Titles" localSheetId="0">'Все года'!$11:$11</definedName>
  </definedNames>
  <calcPr calcId="162913"/>
</workbook>
</file>

<file path=xl/calcChain.xml><?xml version="1.0" encoding="utf-8"?>
<calcChain xmlns="http://schemas.openxmlformats.org/spreadsheetml/2006/main">
  <c r="AE245" i="1" l="1"/>
  <c r="AE401" i="1"/>
  <c r="AE25" i="1" l="1"/>
  <c r="H35" i="1" l="1"/>
  <c r="H303" i="1" l="1"/>
  <c r="H112" i="1" l="1"/>
  <c r="J318" i="1" l="1"/>
  <c r="J320" i="1"/>
  <c r="K321" i="1"/>
  <c r="L321" i="1"/>
  <c r="J321" i="1"/>
  <c r="K322" i="1"/>
  <c r="L322" i="1"/>
  <c r="J322" i="1"/>
  <c r="K324" i="1"/>
  <c r="L324" i="1"/>
  <c r="J324" i="1"/>
  <c r="K326" i="1"/>
  <c r="L326" i="1"/>
  <c r="J326" i="1"/>
  <c r="K327" i="1"/>
  <c r="L327" i="1"/>
  <c r="J327" i="1"/>
  <c r="J331" i="1"/>
  <c r="J332" i="1"/>
  <c r="J333" i="1"/>
  <c r="K336" i="1"/>
  <c r="L336" i="1"/>
  <c r="J336" i="1"/>
  <c r="K338" i="1"/>
  <c r="L338" i="1"/>
  <c r="J338" i="1"/>
  <c r="K340" i="1"/>
  <c r="L340" i="1"/>
  <c r="J340" i="1"/>
  <c r="K341" i="1"/>
  <c r="L341" i="1"/>
  <c r="J341" i="1"/>
  <c r="K343" i="1"/>
  <c r="L343" i="1"/>
  <c r="J343" i="1"/>
  <c r="H333" i="1"/>
  <c r="H332" i="1" s="1"/>
  <c r="I34" i="1" l="1"/>
  <c r="I33" i="1" s="1"/>
  <c r="I32" i="1" s="1"/>
  <c r="I31" i="1" s="1"/>
  <c r="K34" i="1"/>
  <c r="K33" i="1" s="1"/>
  <c r="K32" i="1" s="1"/>
  <c r="K31" i="1" s="1"/>
  <c r="L35" i="1"/>
  <c r="L34" i="1" s="1"/>
  <c r="L33" i="1" s="1"/>
  <c r="L32" i="1" s="1"/>
  <c r="L31" i="1" s="1"/>
  <c r="J35" i="1"/>
  <c r="J34" i="1" s="1"/>
  <c r="J33" i="1" s="1"/>
  <c r="J32" i="1" s="1"/>
  <c r="J31" i="1" s="1"/>
  <c r="J30" i="1" s="1"/>
  <c r="H34" i="1"/>
  <c r="H33" i="1" s="1"/>
  <c r="H32" i="1" s="1"/>
  <c r="H31" i="1" s="1"/>
  <c r="K105" i="1" l="1"/>
  <c r="L105" i="1"/>
  <c r="I105" i="1"/>
  <c r="J105" i="1"/>
  <c r="K115" i="1"/>
  <c r="K114" i="1" s="1"/>
  <c r="K113" i="1" s="1"/>
  <c r="K112" i="1" s="1"/>
  <c r="L115" i="1"/>
  <c r="L114" i="1" s="1"/>
  <c r="L113" i="1" s="1"/>
  <c r="L112" i="1" s="1"/>
  <c r="I115" i="1"/>
  <c r="I114" i="1" s="1"/>
  <c r="I113" i="1" s="1"/>
  <c r="I112" i="1" s="1"/>
  <c r="J115" i="1"/>
  <c r="J114" i="1" s="1"/>
  <c r="J113" i="1" s="1"/>
  <c r="J112" i="1" s="1"/>
  <c r="K118" i="1"/>
  <c r="L118" i="1"/>
  <c r="I118" i="1"/>
  <c r="J118" i="1"/>
  <c r="K125" i="1"/>
  <c r="K124" i="1" s="1"/>
  <c r="L125" i="1"/>
  <c r="L124" i="1" s="1"/>
  <c r="I125" i="1"/>
  <c r="I124" i="1" s="1"/>
  <c r="J125" i="1"/>
  <c r="J124" i="1" s="1"/>
  <c r="K131" i="1"/>
  <c r="L131" i="1"/>
  <c r="I131" i="1"/>
  <c r="J131" i="1"/>
  <c r="J147" i="1"/>
  <c r="J146" i="1" s="1"/>
  <c r="J145" i="1" s="1"/>
  <c r="J144" i="1" s="1"/>
  <c r="K148" i="1"/>
  <c r="K147" i="1" s="1"/>
  <c r="K146" i="1" s="1"/>
  <c r="K145" i="1" s="1"/>
  <c r="K144" i="1" s="1"/>
  <c r="L148" i="1"/>
  <c r="L147" i="1" s="1"/>
  <c r="L146" i="1" s="1"/>
  <c r="L145" i="1" s="1"/>
  <c r="L144" i="1" s="1"/>
  <c r="I148" i="1"/>
  <c r="I147" i="1" s="1"/>
  <c r="I146" i="1" s="1"/>
  <c r="I145" i="1" s="1"/>
  <c r="I144" i="1" s="1"/>
  <c r="J148" i="1"/>
  <c r="K166" i="1"/>
  <c r="K159" i="1" s="1"/>
  <c r="K158" i="1" s="1"/>
  <c r="K157" i="1" s="1"/>
  <c r="K156" i="1" s="1"/>
  <c r="L166" i="1"/>
  <c r="L159" i="1" s="1"/>
  <c r="L158" i="1" s="1"/>
  <c r="L157" i="1" s="1"/>
  <c r="L156" i="1" s="1"/>
  <c r="I166" i="1"/>
  <c r="I159" i="1" s="1"/>
  <c r="I158" i="1" s="1"/>
  <c r="I157" i="1" s="1"/>
  <c r="I156" i="1" s="1"/>
  <c r="J166" i="1"/>
  <c r="J159" i="1" s="1"/>
  <c r="J158" i="1" s="1"/>
  <c r="J157" i="1" s="1"/>
  <c r="J156" i="1" s="1"/>
  <c r="J155" i="1" s="1"/>
  <c r="K181" i="1"/>
  <c r="L181" i="1"/>
  <c r="I181" i="1"/>
  <c r="J181" i="1"/>
  <c r="K198" i="1"/>
  <c r="K197" i="1" s="1"/>
  <c r="K196" i="1" s="1"/>
  <c r="K199" i="1"/>
  <c r="L199" i="1"/>
  <c r="L198" i="1" s="1"/>
  <c r="L197" i="1" s="1"/>
  <c r="L196" i="1" s="1"/>
  <c r="I199" i="1"/>
  <c r="I198" i="1" s="1"/>
  <c r="I197" i="1" s="1"/>
  <c r="I196" i="1" s="1"/>
  <c r="J199" i="1"/>
  <c r="J198" i="1" s="1"/>
  <c r="J197" i="1" s="1"/>
  <c r="J196" i="1" s="1"/>
  <c r="M208" i="1"/>
  <c r="N208" i="1"/>
  <c r="O208" i="1"/>
  <c r="P208" i="1"/>
  <c r="Q208" i="1"/>
  <c r="R208" i="1"/>
  <c r="S208" i="1"/>
  <c r="T208" i="1"/>
  <c r="U208" i="1"/>
  <c r="V208" i="1"/>
  <c r="W208" i="1"/>
  <c r="X208" i="1"/>
  <c r="Y208" i="1"/>
  <c r="K210" i="1"/>
  <c r="L210" i="1"/>
  <c r="I210" i="1"/>
  <c r="J210" i="1"/>
  <c r="K219" i="1"/>
  <c r="L219" i="1"/>
  <c r="I219" i="1"/>
  <c r="J219" i="1"/>
  <c r="K232" i="1"/>
  <c r="K231" i="1" s="1"/>
  <c r="L232" i="1"/>
  <c r="L231" i="1" s="1"/>
  <c r="I232" i="1"/>
  <c r="I231" i="1" s="1"/>
  <c r="J232" i="1"/>
  <c r="J231" i="1" s="1"/>
  <c r="K249" i="1"/>
  <c r="K248" i="1" s="1"/>
  <c r="K247" i="1" s="1"/>
  <c r="K246" i="1" s="1"/>
  <c r="K245" i="1" s="1"/>
  <c r="L249" i="1"/>
  <c r="L248" i="1" s="1"/>
  <c r="L247" i="1" s="1"/>
  <c r="L246" i="1" s="1"/>
  <c r="L245" i="1" s="1"/>
  <c r="I249" i="1"/>
  <c r="I248" i="1" s="1"/>
  <c r="I247" i="1" s="1"/>
  <c r="I246" i="1" s="1"/>
  <c r="I245" i="1" s="1"/>
  <c r="J249" i="1"/>
  <c r="J248" i="1" s="1"/>
  <c r="J247" i="1" s="1"/>
  <c r="J246" i="1" s="1"/>
  <c r="J245" i="1" s="1"/>
  <c r="K258" i="1"/>
  <c r="K257" i="1" s="1"/>
  <c r="K256" i="1" s="1"/>
  <c r="K255" i="1" s="1"/>
  <c r="K254" i="1" s="1"/>
  <c r="L258" i="1"/>
  <c r="L257" i="1" s="1"/>
  <c r="L256" i="1" s="1"/>
  <c r="L255" i="1" s="1"/>
  <c r="L254" i="1" s="1"/>
  <c r="I258" i="1"/>
  <c r="I257" i="1" s="1"/>
  <c r="I256" i="1" s="1"/>
  <c r="I255" i="1" s="1"/>
  <c r="I254" i="1" s="1"/>
  <c r="J258" i="1"/>
  <c r="J257" i="1" s="1"/>
  <c r="J256" i="1" s="1"/>
  <c r="J255" i="1" s="1"/>
  <c r="J254" i="1" s="1"/>
  <c r="K261" i="1"/>
  <c r="L261" i="1"/>
  <c r="I261" i="1"/>
  <c r="J261" i="1"/>
  <c r="K265" i="1"/>
  <c r="K264" i="1" s="1"/>
  <c r="L265" i="1"/>
  <c r="L264" i="1" s="1"/>
  <c r="I265" i="1"/>
  <c r="I264" i="1" s="1"/>
  <c r="I263" i="1" s="1"/>
  <c r="J265" i="1"/>
  <c r="J264" i="1" s="1"/>
  <c r="K274" i="1"/>
  <c r="K273" i="1" s="1"/>
  <c r="L274" i="1"/>
  <c r="L273" i="1" s="1"/>
  <c r="I274" i="1"/>
  <c r="I273" i="1" s="1"/>
  <c r="J274" i="1"/>
  <c r="J273" i="1" s="1"/>
  <c r="K209" i="1" l="1"/>
  <c r="I155" i="1"/>
  <c r="K263" i="1"/>
  <c r="K155" i="1"/>
  <c r="J263" i="1"/>
  <c r="J209" i="1"/>
  <c r="J208" i="1" s="1"/>
  <c r="J207" i="1" s="1"/>
  <c r="I209" i="1"/>
  <c r="I208" i="1" s="1"/>
  <c r="I207" i="1" s="1"/>
  <c r="I195" i="1" s="1"/>
  <c r="J195" i="1"/>
  <c r="K208" i="1"/>
  <c r="K207" i="1" s="1"/>
  <c r="K195" i="1" s="1"/>
  <c r="K104" i="1"/>
  <c r="L155" i="1"/>
  <c r="L209" i="1"/>
  <c r="L208" i="1" s="1"/>
  <c r="L207" i="1" s="1"/>
  <c r="L195" i="1" s="1"/>
  <c r="L263" i="1"/>
  <c r="K111" i="1"/>
  <c r="L111" i="1"/>
  <c r="L104" i="1" s="1"/>
  <c r="I111" i="1"/>
  <c r="I104" i="1" s="1"/>
  <c r="J111" i="1"/>
  <c r="J104" i="1" s="1"/>
  <c r="K99" i="1"/>
  <c r="K98" i="1" s="1"/>
  <c r="K97" i="1" s="1"/>
  <c r="L99" i="1"/>
  <c r="L98" i="1" s="1"/>
  <c r="L97" i="1" s="1"/>
  <c r="I99" i="1"/>
  <c r="I98" i="1" s="1"/>
  <c r="I97" i="1" s="1"/>
  <c r="J98" i="1"/>
  <c r="J97" i="1" s="1"/>
  <c r="K94" i="1"/>
  <c r="K93" i="1" s="1"/>
  <c r="K92" i="1" s="1"/>
  <c r="K91" i="1" s="1"/>
  <c r="I94" i="1"/>
  <c r="I93" i="1" s="1"/>
  <c r="I92" i="1" s="1"/>
  <c r="I91" i="1" s="1"/>
  <c r="J94" i="1"/>
  <c r="J93" i="1" s="1"/>
  <c r="J92" i="1" s="1"/>
  <c r="L93" i="1"/>
  <c r="L92" i="1" s="1"/>
  <c r="L91" i="1" s="1"/>
  <c r="K89" i="1"/>
  <c r="L89" i="1"/>
  <c r="I89" i="1"/>
  <c r="J89" i="1"/>
  <c r="K86" i="1"/>
  <c r="K85" i="1" s="1"/>
  <c r="L86" i="1"/>
  <c r="I86" i="1"/>
  <c r="J86" i="1"/>
  <c r="K83" i="1"/>
  <c r="L83" i="1"/>
  <c r="I83" i="1"/>
  <c r="J83" i="1"/>
  <c r="K80" i="1"/>
  <c r="K79" i="1" s="1"/>
  <c r="K78" i="1" s="1"/>
  <c r="K77" i="1" s="1"/>
  <c r="L80" i="1"/>
  <c r="I80" i="1"/>
  <c r="J80" i="1"/>
  <c r="I79" i="1"/>
  <c r="K74" i="1"/>
  <c r="K73" i="1" s="1"/>
  <c r="L74" i="1"/>
  <c r="L73" i="1" s="1"/>
  <c r="I74" i="1"/>
  <c r="I73" i="1" s="1"/>
  <c r="J74" i="1"/>
  <c r="J73" i="1" s="1"/>
  <c r="K71" i="1"/>
  <c r="K70" i="1" s="1"/>
  <c r="L71" i="1"/>
  <c r="L70" i="1" s="1"/>
  <c r="I71" i="1"/>
  <c r="I70" i="1" s="1"/>
  <c r="J71" i="1"/>
  <c r="J70" i="1" s="1"/>
  <c r="K68" i="1"/>
  <c r="K67" i="1" s="1"/>
  <c r="K66" i="1" s="1"/>
  <c r="L68" i="1"/>
  <c r="L67" i="1" s="1"/>
  <c r="I68" i="1"/>
  <c r="I67" i="1" s="1"/>
  <c r="J68" i="1"/>
  <c r="J67" i="1" s="1"/>
  <c r="K62" i="1"/>
  <c r="K61" i="1" s="1"/>
  <c r="K60" i="1" s="1"/>
  <c r="I62" i="1"/>
  <c r="J62" i="1"/>
  <c r="J61" i="1" s="1"/>
  <c r="J60" i="1" s="1"/>
  <c r="L61" i="1"/>
  <c r="L60" i="1" s="1"/>
  <c r="I61" i="1"/>
  <c r="I60" i="1"/>
  <c r="K58" i="1"/>
  <c r="L58" i="1"/>
  <c r="I58" i="1"/>
  <c r="J58" i="1"/>
  <c r="K56" i="1"/>
  <c r="L56" i="1"/>
  <c r="I56" i="1"/>
  <c r="J56" i="1"/>
  <c r="K54" i="1"/>
  <c r="L54" i="1"/>
  <c r="I54" i="1"/>
  <c r="J54" i="1"/>
  <c r="K52" i="1"/>
  <c r="L52" i="1"/>
  <c r="I52" i="1"/>
  <c r="I51" i="1" s="1"/>
  <c r="J52" i="1"/>
  <c r="K49" i="1"/>
  <c r="L49" i="1"/>
  <c r="I49" i="1"/>
  <c r="J49" i="1"/>
  <c r="K46" i="1"/>
  <c r="L46" i="1"/>
  <c r="I46" i="1"/>
  <c r="J46" i="1"/>
  <c r="K38" i="1"/>
  <c r="L38" i="1"/>
  <c r="I38" i="1"/>
  <c r="J38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K30" i="1"/>
  <c r="L30" i="1"/>
  <c r="I30" i="1"/>
  <c r="H30" i="1"/>
  <c r="K26" i="1"/>
  <c r="L26" i="1"/>
  <c r="I26" i="1"/>
  <c r="J26" i="1"/>
  <c r="H26" i="1"/>
  <c r="K23" i="1"/>
  <c r="K22" i="1" s="1"/>
  <c r="L23" i="1"/>
  <c r="L22" i="1" s="1"/>
  <c r="I23" i="1"/>
  <c r="J23" i="1"/>
  <c r="J22" i="1" s="1"/>
  <c r="I22" i="1"/>
  <c r="K18" i="1"/>
  <c r="K17" i="1" s="1"/>
  <c r="L18" i="1"/>
  <c r="L17" i="1" s="1"/>
  <c r="I18" i="1"/>
  <c r="I17" i="1" s="1"/>
  <c r="J18" i="1"/>
  <c r="J17" i="1" s="1"/>
  <c r="K285" i="1"/>
  <c r="K284" i="1" s="1"/>
  <c r="K283" i="1" s="1"/>
  <c r="L285" i="1"/>
  <c r="L284" i="1" s="1"/>
  <c r="L283" i="1" s="1"/>
  <c r="I285" i="1"/>
  <c r="I284" i="1" s="1"/>
  <c r="I283" i="1" s="1"/>
  <c r="J285" i="1"/>
  <c r="J284" i="1" s="1"/>
  <c r="J283" i="1" s="1"/>
  <c r="K289" i="1"/>
  <c r="K288" i="1" s="1"/>
  <c r="L289" i="1"/>
  <c r="L288" i="1" s="1"/>
  <c r="I289" i="1"/>
  <c r="I288" i="1" s="1"/>
  <c r="J289" i="1"/>
  <c r="J288" i="1" s="1"/>
  <c r="K300" i="1"/>
  <c r="K299" i="1" s="1"/>
  <c r="K298" i="1" s="1"/>
  <c r="K297" i="1" s="1"/>
  <c r="K296" i="1" s="1"/>
  <c r="L300" i="1"/>
  <c r="L299" i="1" s="1"/>
  <c r="L298" i="1" s="1"/>
  <c r="L297" i="1" s="1"/>
  <c r="L296" i="1" s="1"/>
  <c r="I300" i="1"/>
  <c r="I299" i="1" s="1"/>
  <c r="I298" i="1" s="1"/>
  <c r="I297" i="1" s="1"/>
  <c r="I296" i="1" s="1"/>
  <c r="J300" i="1"/>
  <c r="J299" i="1" s="1"/>
  <c r="J298" i="1" s="1"/>
  <c r="J297" i="1" s="1"/>
  <c r="J296" i="1" s="1"/>
  <c r="K304" i="1"/>
  <c r="L304" i="1"/>
  <c r="I304" i="1"/>
  <c r="J304" i="1"/>
  <c r="K320" i="1"/>
  <c r="K319" i="1" s="1"/>
  <c r="K318" i="1" s="1"/>
  <c r="L320" i="1"/>
  <c r="L319" i="1" s="1"/>
  <c r="L318" i="1" s="1"/>
  <c r="I321" i="1"/>
  <c r="I320" i="1" s="1"/>
  <c r="I319" i="1" s="1"/>
  <c r="I318" i="1" s="1"/>
  <c r="J319" i="1"/>
  <c r="K333" i="1"/>
  <c r="K332" i="1" s="1"/>
  <c r="L333" i="1"/>
  <c r="L332" i="1" s="1"/>
  <c r="L331" i="1" s="1"/>
  <c r="L330" i="1" s="1"/>
  <c r="L329" i="1" s="1"/>
  <c r="I333" i="1"/>
  <c r="I332" i="1" s="1"/>
  <c r="I340" i="1"/>
  <c r="K349" i="1"/>
  <c r="K348" i="1" s="1"/>
  <c r="K347" i="1" s="1"/>
  <c r="K346" i="1" s="1"/>
  <c r="K345" i="1" s="1"/>
  <c r="L349" i="1"/>
  <c r="L348" i="1" s="1"/>
  <c r="L347" i="1" s="1"/>
  <c r="L346" i="1" s="1"/>
  <c r="L345" i="1" s="1"/>
  <c r="I349" i="1"/>
  <c r="I348" i="1" s="1"/>
  <c r="I347" i="1" s="1"/>
  <c r="I346" i="1" s="1"/>
  <c r="I345" i="1" s="1"/>
  <c r="J349" i="1"/>
  <c r="J348" i="1" s="1"/>
  <c r="J347" i="1" s="1"/>
  <c r="J346" i="1" s="1"/>
  <c r="J345" i="1" s="1"/>
  <c r="K359" i="1"/>
  <c r="K358" i="1" s="1"/>
  <c r="K357" i="1" s="1"/>
  <c r="K356" i="1" s="1"/>
  <c r="L359" i="1"/>
  <c r="L358" i="1" s="1"/>
  <c r="L357" i="1" s="1"/>
  <c r="L356" i="1" s="1"/>
  <c r="I359" i="1"/>
  <c r="I358" i="1" s="1"/>
  <c r="I357" i="1" s="1"/>
  <c r="I356" i="1" s="1"/>
  <c r="J359" i="1"/>
  <c r="J358" i="1" s="1"/>
  <c r="J357" i="1" s="1"/>
  <c r="J356" i="1" s="1"/>
  <c r="K372" i="1"/>
  <c r="K371" i="1" s="1"/>
  <c r="K370" i="1" s="1"/>
  <c r="K369" i="1" s="1"/>
  <c r="K368" i="1" s="1"/>
  <c r="L372" i="1"/>
  <c r="L371" i="1" s="1"/>
  <c r="L370" i="1" s="1"/>
  <c r="L369" i="1" s="1"/>
  <c r="L368" i="1" s="1"/>
  <c r="I372" i="1"/>
  <c r="I371" i="1" s="1"/>
  <c r="I370" i="1" s="1"/>
  <c r="I369" i="1" s="1"/>
  <c r="I368" i="1" s="1"/>
  <c r="J372" i="1"/>
  <c r="J371" i="1" s="1"/>
  <c r="J370" i="1" s="1"/>
  <c r="J369" i="1" s="1"/>
  <c r="J368" i="1" s="1"/>
  <c r="K379" i="1"/>
  <c r="L379" i="1"/>
  <c r="I379" i="1"/>
  <c r="J379" i="1"/>
  <c r="K396" i="1"/>
  <c r="K395" i="1" s="1"/>
  <c r="K394" i="1" s="1"/>
  <c r="K393" i="1" s="1"/>
  <c r="L396" i="1"/>
  <c r="L395" i="1" s="1"/>
  <c r="L394" i="1" s="1"/>
  <c r="L393" i="1" s="1"/>
  <c r="I396" i="1"/>
  <c r="I395" i="1" s="1"/>
  <c r="I394" i="1" s="1"/>
  <c r="I393" i="1" s="1"/>
  <c r="J396" i="1"/>
  <c r="J395" i="1" s="1"/>
  <c r="J394" i="1" s="1"/>
  <c r="J393" i="1" s="1"/>
  <c r="K404" i="1"/>
  <c r="L404" i="1"/>
  <c r="I404" i="1"/>
  <c r="I403" i="1" s="1"/>
  <c r="I402" i="1" s="1"/>
  <c r="I401" i="1" s="1"/>
  <c r="J404" i="1"/>
  <c r="I409" i="1"/>
  <c r="J409" i="1"/>
  <c r="K409" i="1"/>
  <c r="L409" i="1"/>
  <c r="K424" i="1"/>
  <c r="K423" i="1" s="1"/>
  <c r="K417" i="1" s="1"/>
  <c r="K416" i="1" s="1"/>
  <c r="K415" i="1" s="1"/>
  <c r="K414" i="1" s="1"/>
  <c r="L424" i="1"/>
  <c r="L423" i="1" s="1"/>
  <c r="L417" i="1" s="1"/>
  <c r="L416" i="1" s="1"/>
  <c r="L415" i="1" s="1"/>
  <c r="L414" i="1" s="1"/>
  <c r="I424" i="1"/>
  <c r="I423" i="1" s="1"/>
  <c r="I417" i="1" s="1"/>
  <c r="I416" i="1" s="1"/>
  <c r="I415" i="1" s="1"/>
  <c r="I414" i="1" s="1"/>
  <c r="J424" i="1"/>
  <c r="J423" i="1" s="1"/>
  <c r="J417" i="1" s="1"/>
  <c r="J416" i="1" s="1"/>
  <c r="J415" i="1" s="1"/>
  <c r="J414" i="1" s="1"/>
  <c r="H372" i="1"/>
  <c r="H371" i="1" s="1"/>
  <c r="H370" i="1" s="1"/>
  <c r="H369" i="1" s="1"/>
  <c r="H368" i="1" s="1"/>
  <c r="H379" i="1"/>
  <c r="H396" i="1"/>
  <c r="H395" i="1" s="1"/>
  <c r="H394" i="1" s="1"/>
  <c r="H393" i="1" s="1"/>
  <c r="H404" i="1"/>
  <c r="H409" i="1"/>
  <c r="H424" i="1"/>
  <c r="H423" i="1" s="1"/>
  <c r="H417" i="1" s="1"/>
  <c r="H416" i="1" s="1"/>
  <c r="H415" i="1" s="1"/>
  <c r="H414" i="1" s="1"/>
  <c r="H359" i="1"/>
  <c r="H358" i="1" s="1"/>
  <c r="H357" i="1" s="1"/>
  <c r="H356" i="1" s="1"/>
  <c r="H304" i="1"/>
  <c r="H321" i="1"/>
  <c r="H320" i="1" s="1"/>
  <c r="H319" i="1" s="1"/>
  <c r="H318" i="1" s="1"/>
  <c r="H340" i="1"/>
  <c r="H331" i="1" s="1"/>
  <c r="H330" i="1" s="1"/>
  <c r="H329" i="1" s="1"/>
  <c r="H349" i="1"/>
  <c r="H348" i="1" s="1"/>
  <c r="H347" i="1" s="1"/>
  <c r="H346" i="1" s="1"/>
  <c r="H345" i="1" s="1"/>
  <c r="H199" i="1"/>
  <c r="H198" i="1" s="1"/>
  <c r="H197" i="1" s="1"/>
  <c r="H196" i="1" s="1"/>
  <c r="H210" i="1"/>
  <c r="H219" i="1"/>
  <c r="H231" i="1"/>
  <c r="H232" i="1"/>
  <c r="H249" i="1"/>
  <c r="H248" i="1" s="1"/>
  <c r="H247" i="1" s="1"/>
  <c r="H246" i="1" s="1"/>
  <c r="H245" i="1" s="1"/>
  <c r="H258" i="1"/>
  <c r="H257" i="1" s="1"/>
  <c r="H256" i="1" s="1"/>
  <c r="H255" i="1" s="1"/>
  <c r="H254" i="1" s="1"/>
  <c r="H261" i="1"/>
  <c r="H265" i="1"/>
  <c r="H264" i="1" s="1"/>
  <c r="H274" i="1"/>
  <c r="H273" i="1" s="1"/>
  <c r="H285" i="1"/>
  <c r="H284" i="1" s="1"/>
  <c r="H283" i="1" s="1"/>
  <c r="H289" i="1"/>
  <c r="H288" i="1" s="1"/>
  <c r="H299" i="1"/>
  <c r="H298" i="1" s="1"/>
  <c r="H297" i="1" s="1"/>
  <c r="H296" i="1" s="1"/>
  <c r="H300" i="1"/>
  <c r="H167" i="1"/>
  <c r="H166" i="1" s="1"/>
  <c r="H159" i="1" s="1"/>
  <c r="H158" i="1" s="1"/>
  <c r="H157" i="1" s="1"/>
  <c r="H156" i="1" s="1"/>
  <c r="H155" i="1" s="1"/>
  <c r="H181" i="1"/>
  <c r="H148" i="1"/>
  <c r="H147" i="1" s="1"/>
  <c r="H146" i="1" s="1"/>
  <c r="H145" i="1" s="1"/>
  <c r="H144" i="1" s="1"/>
  <c r="H131" i="1"/>
  <c r="H124" i="1"/>
  <c r="H125" i="1"/>
  <c r="H105" i="1"/>
  <c r="H115" i="1"/>
  <c r="H114" i="1" s="1"/>
  <c r="H113" i="1" s="1"/>
  <c r="H111" i="1" s="1"/>
  <c r="H121" i="1"/>
  <c r="H120" i="1" s="1"/>
  <c r="H119" i="1" s="1"/>
  <c r="H118" i="1" s="1"/>
  <c r="H99" i="1"/>
  <c r="H98" i="1" s="1"/>
  <c r="H97" i="1" s="1"/>
  <c r="H94" i="1"/>
  <c r="H93" i="1" s="1"/>
  <c r="H92" i="1" s="1"/>
  <c r="H91" i="1" s="1"/>
  <c r="H68" i="1"/>
  <c r="H67" i="1" s="1"/>
  <c r="H71" i="1"/>
  <c r="H70" i="1" s="1"/>
  <c r="H74" i="1"/>
  <c r="H73" i="1" s="1"/>
  <c r="H80" i="1"/>
  <c r="H83" i="1"/>
  <c r="H86" i="1"/>
  <c r="H89" i="1"/>
  <c r="H62" i="1"/>
  <c r="H61" i="1" s="1"/>
  <c r="H60" i="1" s="1"/>
  <c r="H46" i="1"/>
  <c r="H49" i="1"/>
  <c r="H52" i="1"/>
  <c r="H54" i="1"/>
  <c r="H56" i="1"/>
  <c r="H58" i="1"/>
  <c r="H39" i="1"/>
  <c r="H38" i="1" s="1"/>
  <c r="H18" i="1"/>
  <c r="H17" i="1" s="1"/>
  <c r="H23" i="1"/>
  <c r="H22" i="1" s="1"/>
  <c r="H85" i="1" l="1"/>
  <c r="I282" i="1"/>
  <c r="I281" i="1" s="1"/>
  <c r="I280" i="1" s="1"/>
  <c r="I194" i="1" s="1"/>
  <c r="I78" i="1"/>
  <c r="I77" i="1" s="1"/>
  <c r="I85" i="1"/>
  <c r="I331" i="1"/>
  <c r="I330" i="1" s="1"/>
  <c r="I329" i="1" s="1"/>
  <c r="I317" i="1" s="1"/>
  <c r="I303" i="1" s="1"/>
  <c r="K282" i="1"/>
  <c r="K281" i="1" s="1"/>
  <c r="J45" i="1"/>
  <c r="J79" i="1"/>
  <c r="I16" i="1"/>
  <c r="I15" i="1" s="1"/>
  <c r="I14" i="1" s="1"/>
  <c r="I13" i="1" s="1"/>
  <c r="I12" i="1" s="1"/>
  <c r="K403" i="1"/>
  <c r="K402" i="1" s="1"/>
  <c r="K401" i="1" s="1"/>
  <c r="L66" i="1"/>
  <c r="L65" i="1" s="1"/>
  <c r="H209" i="1"/>
  <c r="H208" i="1" s="1"/>
  <c r="H207" i="1" s="1"/>
  <c r="K331" i="1"/>
  <c r="K330" i="1" s="1"/>
  <c r="K329" i="1" s="1"/>
  <c r="K317" i="1" s="1"/>
  <c r="K303" i="1" s="1"/>
  <c r="H263" i="1"/>
  <c r="H51" i="1"/>
  <c r="H79" i="1"/>
  <c r="H78" i="1" s="1"/>
  <c r="H77" i="1" s="1"/>
  <c r="H104" i="1"/>
  <c r="K45" i="1"/>
  <c r="K51" i="1"/>
  <c r="H45" i="1"/>
  <c r="H317" i="1"/>
  <c r="H403" i="1"/>
  <c r="H402" i="1" s="1"/>
  <c r="H401" i="1" s="1"/>
  <c r="H392" i="1" s="1"/>
  <c r="H367" i="1" s="1"/>
  <c r="I45" i="1"/>
  <c r="I44" i="1" s="1"/>
  <c r="I43" i="1" s="1"/>
  <c r="I42" i="1" s="1"/>
  <c r="H66" i="1"/>
  <c r="H65" i="1" s="1"/>
  <c r="H282" i="1"/>
  <c r="H281" i="1" s="1"/>
  <c r="H280" i="1" s="1"/>
  <c r="K280" i="1"/>
  <c r="K194" i="1" s="1"/>
  <c r="K65" i="1"/>
  <c r="K64" i="1" s="1"/>
  <c r="I392" i="1"/>
  <c r="I367" i="1" s="1"/>
  <c r="K16" i="1"/>
  <c r="K15" i="1" s="1"/>
  <c r="K14" i="1" s="1"/>
  <c r="K13" i="1" s="1"/>
  <c r="K12" i="1" s="1"/>
  <c r="H195" i="1"/>
  <c r="K392" i="1"/>
  <c r="K367" i="1" s="1"/>
  <c r="I66" i="1"/>
  <c r="I65" i="1" s="1"/>
  <c r="I64" i="1" s="1"/>
  <c r="J51" i="1"/>
  <c r="J85" i="1"/>
  <c r="H16" i="1"/>
  <c r="H15" i="1" s="1"/>
  <c r="H14" i="1" s="1"/>
  <c r="J403" i="1"/>
  <c r="J402" i="1" s="1"/>
  <c r="J401" i="1" s="1"/>
  <c r="J392" i="1" s="1"/>
  <c r="J367" i="1" s="1"/>
  <c r="J330" i="1"/>
  <c r="J329" i="1" s="1"/>
  <c r="J317" i="1" s="1"/>
  <c r="J303" i="1" s="1"/>
  <c r="L85" i="1"/>
  <c r="L16" i="1"/>
  <c r="L15" i="1" s="1"/>
  <c r="L14" i="1" s="1"/>
  <c r="L13" i="1" s="1"/>
  <c r="L12" i="1" s="1"/>
  <c r="L45" i="1"/>
  <c r="L51" i="1"/>
  <c r="L79" i="1"/>
  <c r="L282" i="1"/>
  <c r="L281" i="1" s="1"/>
  <c r="L280" i="1" s="1"/>
  <c r="L194" i="1" s="1"/>
  <c r="L317" i="1"/>
  <c r="L303" i="1" s="1"/>
  <c r="L403" i="1"/>
  <c r="L402" i="1" s="1"/>
  <c r="L401" i="1" s="1"/>
  <c r="L392" i="1" s="1"/>
  <c r="L367" i="1" s="1"/>
  <c r="J16" i="1"/>
  <c r="J15" i="1" s="1"/>
  <c r="J14" i="1" s="1"/>
  <c r="J13" i="1" s="1"/>
  <c r="J12" i="1" s="1"/>
  <c r="J66" i="1"/>
  <c r="J65" i="1" s="1"/>
  <c r="J282" i="1"/>
  <c r="J281" i="1" s="1"/>
  <c r="J280" i="1" s="1"/>
  <c r="J194" i="1" s="1"/>
  <c r="J91" i="1"/>
  <c r="J78" i="1" l="1"/>
  <c r="J77" i="1" s="1"/>
  <c r="J64" i="1" s="1"/>
  <c r="J37" i="1" s="1"/>
  <c r="J36" i="1" s="1"/>
  <c r="J434" i="1" s="1"/>
  <c r="J44" i="1"/>
  <c r="J43" i="1" s="1"/>
  <c r="J42" i="1" s="1"/>
  <c r="H64" i="1"/>
  <c r="H44" i="1"/>
  <c r="H43" i="1" s="1"/>
  <c r="H42" i="1" s="1"/>
  <c r="H37" i="1" s="1"/>
  <c r="H36" i="1" s="1"/>
  <c r="I37" i="1"/>
  <c r="I36" i="1" s="1"/>
  <c r="K44" i="1"/>
  <c r="K43" i="1" s="1"/>
  <c r="K42" i="1" s="1"/>
  <c r="K37" i="1" s="1"/>
  <c r="K36" i="1" s="1"/>
  <c r="K434" i="1" s="1"/>
  <c r="L78" i="1"/>
  <c r="L77" i="1" s="1"/>
  <c r="L64" i="1" s="1"/>
  <c r="I434" i="1"/>
  <c r="H194" i="1"/>
  <c r="H13" i="1"/>
  <c r="H12" i="1" s="1"/>
  <c r="H434" i="1" s="1"/>
  <c r="L44" i="1"/>
  <c r="L43" i="1" s="1"/>
  <c r="L42" i="1" s="1"/>
  <c r="L37" i="1" l="1"/>
  <c r="L36" i="1" s="1"/>
  <c r="L434" i="1" s="1"/>
</calcChain>
</file>

<file path=xl/sharedStrings.xml><?xml version="1.0" encoding="utf-8"?>
<sst xmlns="http://schemas.openxmlformats.org/spreadsheetml/2006/main" count="2180" uniqueCount="487">
  <si>
    <t>Сумма</t>
  </si>
  <si>
    <t>Сумма (Ф)</t>
  </si>
  <si>
    <t>Сумма (Р)</t>
  </si>
  <si>
    <t>Сумма (М)</t>
  </si>
  <si>
    <t>Сумма (П)</t>
  </si>
  <si>
    <t>Наименование</t>
  </si>
  <si>
    <t>Мин</t>
  </si>
  <si>
    <t>Рз</t>
  </si>
  <si>
    <t>ПР</t>
  </si>
  <si>
    <t>ЦСР</t>
  </si>
  <si>
    <t>ВР</t>
  </si>
  <si>
    <t>2025 г.</t>
  </si>
  <si>
    <t>2026 г.</t>
  </si>
  <si>
    <t>2026 г. (Ф)</t>
  </si>
  <si>
    <t>2026 г. (Р)</t>
  </si>
  <si>
    <t>2026 г. (М)</t>
  </si>
  <si>
    <t>2026 г. (Т)</t>
  </si>
  <si>
    <t>950</t>
  </si>
  <si>
    <t>ФИНАНСОВОЕ УПРАВЛЕНИЕ АДМИНИСТРАЦИИ СЕРЫШЕВСКОГО МУНИЦИПАЛЬНОГО ОКРУГА</t>
  </si>
  <si>
    <t>01</t>
  </si>
  <si>
    <t>00</t>
  </si>
  <si>
    <t>ОБЩЕГОСУДАРСТВЕННЫЕ ВОПРОСЫ</t>
  </si>
  <si>
    <t>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</si>
  <si>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</si>
  <si>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Муниципальная программа "Повышение эффективности деятельности органов местного самоуправления Серышевского муниципального округа"</t>
  </si>
  <si>
    <t>07.0.00.00000</t>
  </si>
  <si>
    <t>Подпрограмма "Повышение эффективности управления муниципальными финансами и муниципальным долгом Серышевского муниципального округа"</t>
  </si>
  <si>
    <t>07.1.00.00000</t>
  </si>
  <si>
    <t>Основное мероприятие «Информационно-техническое сопровождение и обеспечение текущих процессов составления и исполнения бюджета округа, введения бухгалтерского учета и формирования отчетности»</t>
  </si>
  <si>
    <t>07.1.01.00000</t>
  </si>
  <si>
    <t>Мероприятие "Оплата труда работников по должностям, не отнесенным к должностям муниципальной службы"</t>
  </si>
  <si>
    <t>07.1.01.77710</t>
  </si>
  <si>
    <t>Мероприятие "Оплата труда работников по должностям, не отнесенным к должностям муниципальной службы"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</si>
  <si>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</si>
  <si>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Мероприятие "Оплата труда муниципальных служащих"</t>
  </si>
  <si>
    <t>07.1.01.77711</t>
  </si>
  <si>
    <t>Мероприятие "Оплата труда муниципальных служащих"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</si>
  <si>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Основное мероприятие «Расходы на обеспечение функций исполнительных органов местного самоуправления»</t>
  </si>
  <si>
    <t>07.1.02.00000</t>
  </si>
  <si>
    <t>Мероприятие «Содержание органов местного самоуправления»</t>
  </si>
  <si>
    <t>07.1.02.02000</t>
  </si>
  <si>
    <t>Мероприятие «Содержание органов местного самоуправления» (Закупка товаров, работ и услуг для обеспечения государственных (муниципальных) нужд)</t>
  </si>
  <si>
    <t>200</t>
  </si>
  <si>
    <t>Мероприятие «Содержание органов местного самоуправления» (Иные бюджетные ассигнования)</t>
  </si>
  <si>
    <t>800</t>
  </si>
  <si>
    <t>11</t>
  </si>
  <si>
    <t>Резервные фонды</t>
  </si>
  <si>
    <t>Непрограммные направления расходов</t>
  </si>
  <si>
    <t>77.0.00.00000</t>
  </si>
  <si>
    <t>Мероприятие "Резервный фонд"</t>
  </si>
  <si>
    <t>77.7.00.02004</t>
  </si>
  <si>
    <t>Мероприятие "Резервный фонд" (Иные бюджетные ассигнования)</t>
  </si>
  <si>
    <t>13</t>
  </si>
  <si>
    <t>Другие общегосударственные вопросы</t>
  </si>
  <si>
    <t>Мероприятие «Проведение мероприятий по реализации муниципальной программы»</t>
  </si>
  <si>
    <t>07.1.01.02006</t>
  </si>
  <si>
    <t>Мероприятие «Проведение мероприятий по реализации муниципальной программы» (Закупка товаров, работ и услуг для обеспечения государственных (муниципальных) нужд)</t>
  </si>
  <si>
    <t>951</t>
  </si>
  <si>
    <t>АДМИНИСТРАЦИЯ СЕРЫШЕВСКОГО МУНИЦИПАЛЬНОГО ОКРУГА АМУРСКОЙ ОБЛАСТИ</t>
  </si>
  <si>
    <t>02</t>
  </si>
  <si>
    <t>Функционирование высшего должностного лица субъекта Российской Федерации и муниципального образования</t>
  </si>
  <si>
    <t>Оплата труда лиц, замещающих муниципальные должности и осуществляющих свои полномочия на постоянной основе</t>
  </si>
  <si>
    <t>77.7.00.77712</t>
  </si>
  <si>
    <t>Оплата труда лиц, замещающих муниципальные должности и осуществляющих свои полномочия на постоянной основе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</si>
  <si>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</si>
  <si>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</si>
  <si>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"Развитие муниципальной службы в Серышевском муниципальном округе"</t>
  </si>
  <si>
    <t>07.3.00.00000</t>
  </si>
  <si>
    <t>Основное мероприятие "Расходы на обеспечение функций исполнительных органов местного самоуправления"</t>
  </si>
  <si>
    <t>07.3.01.00000</t>
  </si>
  <si>
    <t>Содержание органов местного самоуправления</t>
  </si>
  <si>
    <t>07.3.01.02000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</si>
  <si>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</si>
  <si>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</si>
  <si>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07.3.01.77711</t>
  </si>
  <si>
    <t>Основное мероприятие «Расходы на обеспечение отдельных полномочий области»</t>
  </si>
  <si>
    <t>07.3.05.00000</t>
  </si>
  <si>
    <t>Мероприятие «Создание и организация деятельности муниципальных комиссий по делам несовершеннолетних и защите их прав»</t>
  </si>
  <si>
    <t>07.3.05.87290</t>
  </si>
  <si>
    <t>Мероприятие «Создание и организация деятельности муниципальных комиссий по делам несовершеннолетних и защите их прав»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</si>
  <si>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«Контроль (надзор) в области розничной продажи алкогольной и спиртосодержащей продукции»</t>
  </si>
  <si>
    <t>07.3.05.87340</t>
  </si>
  <si>
    <t>Мероприятие «Контроль (надзор) в области розничной продажи алкогольной и спиртосодержащей продукции»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</si>
  <si>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</t>
  </si>
  <si>
    <t>07.3.05.87360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</si>
  <si>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</si>
  <si>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«Организационное обеспечение деятельности административных комиссий»</t>
  </si>
  <si>
    <t>07.3.05.88430</t>
  </si>
  <si>
    <t>Мероприятие «Организационное обеспечение деятельности административных комиссий»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</si>
  <si>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</t>
  </si>
  <si>
    <t>Судебная система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</si>
  <si>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</t>
  </si>
  <si>
    <t>77.7.00.51200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</si>
  <si>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 (Закупка товаров, работ и услуг для обеспечения государственных (муниципальных) нужд)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</si>
  <si>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округа"</t>
  </si>
  <si>
    <t>06.0.00.00000</t>
  </si>
  <si>
    <t>Подпрограмма "Профилактика правонарушений, терроризма и экстремизма на территории Серышевского муниципального округа"</t>
  </si>
  <si>
    <t>06.1.00.00000</t>
  </si>
  <si>
    <t>Основное мероприятие "Совершенствование системы профилактики правонарушений"</t>
  </si>
  <si>
    <t>06.1.01.00000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</si>
  <si>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</t>
  </si>
  <si>
    <t>06.1.01.01610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</si>
  <si>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</si>
  <si>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Основное мероприятие "Профилактика правонарушений терроризма и экстремизма на территории Серышевского муниципального округа"</t>
  </si>
  <si>
    <t>06.1.02.00000</t>
  </si>
  <si>
    <t>Мероприятие "Развитие аппаратно-программного комплекса "Безопасный город""</t>
  </si>
  <si>
    <t>06.1.02.S1590</t>
  </si>
  <si>
    <t>Мероприятие "Развитие аппаратно-программного комплекса "Безопасный город"" (Закупка товаров, работ и услуг для обеспечения государственных (муниципальных) нужд)</t>
  </si>
  <si>
    <t>Подпрограмма "Реабилитация и обеспечение жизнедеятельности инвалидов на территории Серышевского муниципального округа"</t>
  </si>
  <si>
    <t>06.2.00.00000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</si>
  <si>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</si>
  <si>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06.2.01.00000</t>
  </si>
  <si>
    <t>Мероприятие "Финансовое обеспечение беспрепятственного доступа инвалидов к информации и объектам социальной инфраструктуры"</t>
  </si>
  <si>
    <t>06.2.01.01620</t>
  </si>
  <si>
    <t>Мероприятие "Финансовое обеспечение беспрепятственного доступа инвалидов к информации и объектам социальной инфраструктуры" (Социальное обеспечение и иные выплаты населению)</t>
  </si>
  <si>
    <t>300</t>
  </si>
  <si>
    <t>Проведение мероприятий по реализации муниципальной программы</t>
  </si>
  <si>
    <t>07.3.01.02006</t>
  </si>
  <si>
    <t>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</si>
  <si>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Проведение мероприятий по реализации муниципальной программы (Иные бюджетные ассигнования)</t>
  </si>
  <si>
    <t>07.3.01.77710</t>
  </si>
  <si>
    <t>Основное мероприятие «Расходы на обеспечение функций исполнительных органов местного самоуправления (МКУ)»</t>
  </si>
  <si>
    <t>07.3.06.00000</t>
  </si>
  <si>
    <t>Мероприятие «Содержание подведомственных муниципальных учреждений»</t>
  </si>
  <si>
    <t>07.3.06.02009</t>
  </si>
  <si>
    <t>Мероприятие «Содержание подведомственных муниципальных учреждений» (Закупка товаров, работ и услуг для обеспечения государственных (муниципальных) нужд)</t>
  </si>
  <si>
    <t>Мероприятие «Содержание подведомственных муниципальных учреждений» (Иные бюджетные ассигнования)</t>
  </si>
  <si>
    <t>Мероприятие "Оплата труда работников казенных учреждений"</t>
  </si>
  <si>
    <t>07.3.06.77713</t>
  </si>
  <si>
    <t>Мероприятие "Оплата труда работников казенных учреждений"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</si>
  <si>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НАЦИОНАЛЬНАЯ ОБОРОНА</t>
  </si>
  <si>
    <t>03</t>
  </si>
  <si>
    <t>Мобилизационная и вневойсковая подготовка</t>
  </si>
  <si>
    <t>Мероприятие «Осуществление первичного воинского учета на территориях, где отсутствуют военные комиссариаты»</t>
  </si>
  <si>
    <t>77.7.00.51180</t>
  </si>
  <si>
    <t>Мероприятие «Осуществление первичного воинского учета на территориях, где отсутствуют военные комиссариаты»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</si>
  <si>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«Осуществление первичного воинского учета на территориях, где отсутствуют военные комиссариаты» (Закупка товаров, работ и услуг для обеспечения государственных (муниципальных) нужд)</t>
  </si>
  <si>
    <t>НАЦИОНАЛЬНАЯ БЕЗОПАСНОСТЬ И ПРАВООХРАНИТЕЛЬНАЯ ДЕЯТЕЛЬНОСТЬ</t>
  </si>
  <si>
    <t>09</t>
  </si>
  <si>
    <t>Гражданская оборона</t>
  </si>
  <si>
    <t>Основное мероприятие "Расходы по обеспечению деятельности Единой диспетчерской дежурной службы Серышевского муниципального округа"</t>
  </si>
  <si>
    <t>07.3.07.00000</t>
  </si>
  <si>
    <t>07.3.07.77713</t>
  </si>
  <si>
    <t>НАЦИОНАЛЬНАЯ ЭКОНОМИКА</t>
  </si>
  <si>
    <t>Сельское хозяйство и рыболовство</t>
  </si>
  <si>
    <t>Муниципальная 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</si>
  <si>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02.0.00.00000</t>
  </si>
  <si>
    <t>Подпрограмма "Обеспечение эпизоотического и ветеринарно-санитарного благополучия на территории Серышевского муниципального округа"</t>
  </si>
  <si>
    <t>02.4.00.00000</t>
  </si>
  <si>
    <t>Основное мероприятие "Государственная поддержка обеспечения эпизодического и ветеринарно-санитарного благополучия на территории округа"</t>
  </si>
  <si>
    <t>02.4.01.00000</t>
  </si>
  <si>
    <t>Мероприятие «Осуществление деятельности по обращению с животными без владельцев»</t>
  </si>
  <si>
    <t>02.4.01.69700</t>
  </si>
  <si>
    <t>Мероприятие «Осуществление деятельности по обращению с животными без владельцев» (Закупка товаров, работ и услуг для обеспечения государственных (муниципальных) нужд)</t>
  </si>
  <si>
    <t>Дорожное хозяйство (дорожные фонды)</t>
  </si>
  <si>
    <t>Муниципальная программа "Модернизация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округе"</t>
  </si>
  <si>
    <t>04.0.00.00000</t>
  </si>
  <si>
    <t>Подпрограмма «Повышение безопасности дорожного движения в Серышевском муниципальном округе»</t>
  </si>
  <si>
    <t>04.4.00.00000</t>
  </si>
  <si>
    <t>Основное мероприятие "Обеспечение безопасности дорожного движения"</t>
  </si>
  <si>
    <t>04.4.01.00000</t>
  </si>
  <si>
    <t>Мероприятие "Дорожная деятельность в отношении автомобильных дорог местного значения"</t>
  </si>
  <si>
    <t>04.4.01.02016</t>
  </si>
  <si>
    <t>Мероприятие "Дорожная деятельность в отношении автомобильных дорог местного значения" (Закупка товаров, работ и услуг для обеспечения государственных (муниципальных) нужд)</t>
  </si>
  <si>
    <t>Мероприятие "Дорожная деятельность в отношении автомобильных дорог местного значения" (Предоставление субсидий бюджетным, автономным учреждениям и иным некоммерческим организациям)</t>
  </si>
  <si>
    <t>600</t>
  </si>
  <si>
    <t>12</t>
  </si>
  <si>
    <t>Другие вопросы в области национальной экономики</t>
  </si>
  <si>
    <t>Муниципальная программа "Развитие субъектов малого и среднего предпринимательства в Серышевском муниципальном округе"</t>
  </si>
  <si>
    <t>01.0.00.00000</t>
  </si>
  <si>
    <t>Подпрограмма "Развитие субъектов малого и среднего предпринимательства"</t>
  </si>
  <si>
    <t>01.1.00.00000</t>
  </si>
  <si>
    <t>Основное мероприятие «Поддержка малого и среднего предпринимательства, включая крестьянские (фермерские) хозяйства (в части возмещения затрат, связанных с приобретением оборудования, в целях создания и (или) развития, и (или) модернизации производства товаров субъектами малого и среднего предпринимательства)»</t>
  </si>
  <si>
    <t>01.1.01.00000</t>
  </si>
  <si>
    <t>Мероприятие «Поддержка и развитие субъектов малого и среднего предпринимательства, включая крестьянские (фермерские) хозяйства»</t>
  </si>
  <si>
    <t>01.1.01.S0130</t>
  </si>
  <si>
    <t>Мероприятие «Поддержка и развитие субъектов малого и среднего предпринимательства, включая крестьянские (фермерские) хозяйства» (Иные бюджетные ассигнования)</t>
  </si>
  <si>
    <t>ЖИЛИЩНО-КОММУНАЛЬНОЕ ХОЗЯЙСТВО</t>
  </si>
  <si>
    <t>Благоустройство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</si>
  <si>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 в Серышевском муниципальном округе"</t>
  </si>
  <si>
    <t>04.1.00.00000</t>
  </si>
  <si>
    <t>Основное мероприятие "Предоставление субсидии на выполнение муниципального задания бюджетным учреждениям"</t>
  </si>
  <si>
    <t>04.1.04.00000</t>
  </si>
  <si>
    <t>Мероприятие "Предоставление субсидии на выполнение муниципального задания МБУ Серышевского округа "пгт Серышево""</t>
  </si>
  <si>
    <t>04.1.04.01478</t>
  </si>
  <si>
    <t>Мероприятие "Предоставление субсидии на выполнение муниципального задания МБУ Серышевского округа "пгт Серышево"" (Предоставление субсидий бюджетным, автономным учреждениям и иным некоммерческим организациям)</t>
  </si>
  <si>
    <t>10</t>
  </si>
  <si>
    <t>СОЦИАЛЬНАЯ ПОЛИТИКА</t>
  </si>
  <si>
    <t>Пенсионное обеспечение</t>
  </si>
  <si>
    <t>Основное мероприятие "Доплата к пенсии муниципальных служащих округа"</t>
  </si>
  <si>
    <t>07.3.03.00000</t>
  </si>
  <si>
    <t>Доплата к пенсии муниципальных служащих округа</t>
  </si>
  <si>
    <t>07.3.03.02008</t>
  </si>
  <si>
    <t>Доплата к пенсии муниципальных служащих округа (Социальное обеспечение и иные выплаты населению)</t>
  </si>
  <si>
    <t>Социальное обеспечение населения</t>
  </si>
  <si>
    <t>Основное мероприятие «Выплата ежемесячного пособия почетным гражданам Серышевского округа»</t>
  </si>
  <si>
    <t>07.3.02.00000</t>
  </si>
  <si>
    <t>Мероприятие «Ежемесячное пособие почетным гражданам Серышевского муниципального округа»</t>
  </si>
  <si>
    <t>07.3.02.01730</t>
  </si>
  <si>
    <t>Мероприятие «Ежемесячное пособие почетным гражданам Серышевского муниципального округа» (Социальное обеспечение и иные выплаты населению)</t>
  </si>
  <si>
    <t>952</t>
  </si>
  <si>
    <t>СОВЕТ НАРОДНЫХ ДЕПУТАТОВ СЕРЫШЕВСКОГО МУНИЦИПАЛЬНОГО ОКРУГА АМУРСКОЙ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</si>
  <si>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</si>
  <si>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</si>
  <si>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</si>
  <si>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</si>
  <si>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</si>
  <si>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Оплата труда муниципальных служащих</t>
  </si>
  <si>
    <t>77.7.00.77711</t>
  </si>
  <si>
    <t>Оплата труда муниципальных служащих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</si>
  <si>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953</t>
  </si>
  <si>
    <t>КОМИТЕТ ПО УПРАВЛЕНИЮ МУНИЦИПАЛЬНЫМ ИМУЩЕСТВОМ АДМИНИСТРАЦИИ СЕРЫШЕВСКОГО МУНИЦИПАЛЬНОГО ОКРУГА</t>
  </si>
  <si>
    <t>Подпрограмма «Повышение эффективности использования муниципального имущества Серышевского муниципального округа»</t>
  </si>
  <si>
    <t>07.2.00.00000</t>
  </si>
  <si>
    <t>Основное мероприятие «Обеспечение предоставления жилых помещений детям-сиротам и детям, оставшихся без попечения родителей, лицам из их числа»</t>
  </si>
  <si>
    <t>07.2.01.00000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</si>
  <si>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полномочий)»</t>
  </si>
  <si>
    <t>07.2.01.87640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</si>
  <si>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полномочий)» (Закупка товаров, работ и услуг для обеспечения государственных (муниципальных) нужд)</t>
  </si>
  <si>
    <t>Основное мероприятие "Осуществление учета имущества муниципального округа"</t>
  </si>
  <si>
    <t>07.2.02.00000</t>
  </si>
  <si>
    <t>Мероприятие «Обеспечение эффективного управления распоряжения, использования и сохранности имущества округа»</t>
  </si>
  <si>
    <t>07.2.02.01720</t>
  </si>
  <si>
    <t>Мероприятие «Обеспечение эффективного управления распоряжения, использования и сохранности имущества округа» (Закупка товаров, работ и услуг для обеспечения государственных (муниципальных) нужд)</t>
  </si>
  <si>
    <t>07.2.03.00000</t>
  </si>
  <si>
    <t>07.2.03.02000</t>
  </si>
  <si>
    <t>07.2.03.77710</t>
  </si>
  <si>
    <t>07.2.03.77711</t>
  </si>
  <si>
    <t>Другие вопросы в области жилищно-коммунального хозяйства</t>
  </si>
  <si>
    <t>Подпрограмма "Обеспечение жильем молодых семей на территории Серышевского муниципального округа"</t>
  </si>
  <si>
    <t>04.6.00.00000</t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</si>
  <si>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</si>
  <si>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04.6.01.00000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</si>
  <si>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местностей»</t>
  </si>
  <si>
    <t>04.6.01.87630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</si>
  <si>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местностей» (Закупка товаров, работ и услуг для обеспечения государственных (муниципальных) нужд)</t>
  </si>
  <si>
    <t>Мероприятие «Обеспечение жильем молодых семей»</t>
  </si>
  <si>
    <t>04.6.01.L4970</t>
  </si>
  <si>
    <t>Мероприятие «Обеспечение жильем молодых семей» (Социальное обеспечение и иные выплаты населению)</t>
  </si>
  <si>
    <t>Охрана семьи и детства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</si>
  <si>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</t>
  </si>
  <si>
    <t>07.2.01.R0820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</si>
  <si>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 (Капитальные вложения в объекты государственной (муниципальной) собственности)</t>
  </si>
  <si>
    <t>400</t>
  </si>
  <si>
    <t>955</t>
  </si>
  <si>
    <t>УПРАВЛЕНИЕ СИСТЕМЫ ОБРАЗОВАНИЯ СЕРЫШЕВСКОГО МУНИЦИПАЛЬНОГО ОКРУГА</t>
  </si>
  <si>
    <t>07</t>
  </si>
  <si>
    <t>ОБРАЗОВАНИЕ</t>
  </si>
  <si>
    <t>Дошкольное образование</t>
  </si>
  <si>
    <t>Муниципальная программа "Развитие образования Серышевского муниципального округа"</t>
  </si>
  <si>
    <t>05.0.00.00000</t>
  </si>
  <si>
    <t>Подпрограмма «Развитие дошкольного, общего и дополнительного образования детей»</t>
  </si>
  <si>
    <t>05.1.00.00000</t>
  </si>
  <si>
    <t>Основное мероприятие «Обеспечение государственных гарантий реализации прав граждан на получение общедоступного дошкольного начального, основного, общего и дополнительного образования»</t>
  </si>
  <si>
    <t>05.1.01.00000</t>
  </si>
  <si>
    <t>Мероприятие "Субсидии бюджетным учреждениям на финансовое обеспечение муниципального задания"</t>
  </si>
  <si>
    <t>05.1.01.77714</t>
  </si>
  <si>
    <t>Мероприятие "Субсидии бюджетным учреждениям на финансовое обеспечение муниципального задания" (Предоставление субсидий бюджетным, автономным учреждениям и иным некоммерческим организациям)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</si>
  <si>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</t>
  </si>
  <si>
    <t>05.1.01.88500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</si>
  <si>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 (Предоставление субсидий бюджетным, автономным учреждениям и иным некоммерческим организациям)</t>
  </si>
  <si>
    <t>Основное мероприятие "Содействие развитию дошкольного и общего образования"</t>
  </si>
  <si>
    <t>05.1.02.00000</t>
  </si>
  <si>
    <t>Мероприятие "Благоустройство территорий дошкольных образовательных организаций"</t>
  </si>
  <si>
    <t>05.1.02.S7650</t>
  </si>
  <si>
    <t>Мероприятие "Благоустройство территорий дошкольных образовательных организаций" (Предоставление субсидий бюджетным, автономным учреждениям и иным некоммерческим организациям)</t>
  </si>
  <si>
    <t>Общее образование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</si>
  <si>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</t>
  </si>
  <si>
    <t>05.1.01.53030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</si>
  <si>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 (Предоставление субсидий бюджетным, автономным учреждениям и иным некоммерческим организациям)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</si>
  <si>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</t>
  </si>
  <si>
    <t>05.1.01.80740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</si>
  <si>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 (Предоставление субсидий бюджетным, автономным учреждениям и иным некоммерческим организациям)</t>
  </si>
  <si>
    <t>Мероприятие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(за исключением реализации проекта "1000 дворов")</t>
  </si>
  <si>
    <t>05.1.02.55051</t>
  </si>
  <si>
    <t>Мероприятие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(за исключением реализации проекта "1000 дворов") (Предоставление субсидий бюджетным, автономным учреждениям и иным некоммерческим организациям)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</si>
  <si>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</t>
  </si>
  <si>
    <t>05.1.02.88560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</si>
  <si>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 (Предоставление субсидий бюджетным, автономным учреждениям и иным некоммерческим организациям)</t>
  </si>
  <si>
    <t>Мероприятие "Модернизация систем общего образования"</t>
  </si>
  <si>
    <t>05.1.02.S0920</t>
  </si>
  <si>
    <t>Мероприятие "Модернизация систем общего образования" (Предоставление субсидий бюджетным, автономным учреждениям и иным некоммерческим организациям)</t>
  </si>
  <si>
    <t>Мероприятие "Организация и проведение мероприятий по благоустройству территорий общеобразовательных организаций "</t>
  </si>
  <si>
    <t>05.1.02.S8570</t>
  </si>
  <si>
    <t>Мероприятие "Организация и проведение мероприятий по благоустройству территорий общеобразовательных организаций " (Предоставление субсидий бюджетным, автономным учреждениям и иным некоммерческим организациям)</t>
  </si>
  <si>
    <t>Основное мероприятие Федеральный проект "Патриотическое воспитание граждан Российской Федерации"</t>
  </si>
  <si>
    <t>05.1.EВ.00000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</si>
  <si>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</t>
  </si>
  <si>
    <t>05.1.EВ.51790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</si>
  <si>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 (Предоставление субсидий бюджетным, автономным учреждениям и иным некоммерческим организациям)</t>
  </si>
  <si>
    <t>Подпрограмма "Развитие системы защиты прав детей"</t>
  </si>
  <si>
    <t>05.3.00.00000</t>
  </si>
  <si>
    <t>Основное мероприятие "Реализация прав и гарантий на государственную поддержку отдельных категорий граждан"</t>
  </si>
  <si>
    <t>05.3.02.00000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</si>
  <si>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</t>
  </si>
  <si>
    <t>05.3.02.87820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</si>
  <si>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 (Предоставление субсидий бюджетным, автономным учреждениям и иным некоммерческим организациям)</t>
  </si>
  <si>
    <t>Мероприятие "Организация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</t>
  </si>
  <si>
    <t>05.3.02.89020</t>
  </si>
  <si>
    <t>Мероприятие "Организация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</si>
  <si>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Мероприятие "Организация бесплатного питания обучающихся в муниципальных общеобразовательных организациях (в части финансового обеспечения материальных средств для осуществления государственного полномочия)"</t>
  </si>
  <si>
    <t>05.3.02.89030</t>
  </si>
  <si>
    <t>Мероприятие "Организация бесплатного питания обучающихся в муниципальных общеобразовательных организациях (в части финансового обеспечения материальных средств для осуществления государственного полномочия)" (Предоставление субсидий бюджетным, автономным учреждениям и иным некоммерческим организациям)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</si>
  <si>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</t>
  </si>
  <si>
    <t>05.3.02.89040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</si>
  <si>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 (Предоставление субсидий бюджетным, автономным учреждениям и иным некоммерческим организациям)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</si>
  <si>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</t>
  </si>
  <si>
    <t>05.3.02.R3040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</si>
  <si>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 (Предоставление субсидий бюджетным, автономным учреждениям и иным некоммерческим организациям)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</si>
  <si>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</t>
  </si>
  <si>
    <t>05.3.02.S7620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</si>
  <si>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 (Предоставление субсидий бюджетным, автономным учреждениям и иным некоммерческим организациям)</t>
  </si>
  <si>
    <t>Дополнительное образование детей</t>
  </si>
  <si>
    <t>Мероприятие "Обеспечение функционирования модели персонифицированного финансирования дополнительного образования"</t>
  </si>
  <si>
    <t>05.1.01.01522</t>
  </si>
  <si>
    <t>Мероприятие "Обеспечение функционирования модели персонифицированного финансирования дополнительного образования" (Предоставление субсидий бюджетным, автономным учреждениям и иным некоммерческим организациям)</t>
  </si>
  <si>
    <t>Мероприятие "Обеспечение функционирования модели персонифицированного финансирования дополнительного образования" (Иные бюджетные ассигнования)</t>
  </si>
  <si>
    <t>Молодежная политика</t>
  </si>
  <si>
    <t>Основное мероприятие "Организация и обеспечение проведения оздоровительной кампании детей"</t>
  </si>
  <si>
    <t>05.3.01.00000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</si>
  <si>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</t>
  </si>
  <si>
    <t>05.3.01.S7500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</si>
  <si>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 (Социальное обеспечение и иные выплаты населению)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</si>
  <si>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 (Предоставление субсидий бюджетным, автономным учреждениям и иным некоммерческим организациям)</t>
  </si>
  <si>
    <t>Другие вопросы в области образования</t>
  </si>
  <si>
    <t>Подпрограмма "Обеспечение реализации муниципальной программы "Развитие образования Серышевского муниципального округа" и прочие мероприятия в области образования"</t>
  </si>
  <si>
    <t>05.5.00.00000</t>
  </si>
  <si>
    <t>Основное мероприятие "Обеспечение функции исполнительных органов муниципальной власти"</t>
  </si>
  <si>
    <t>05.5.01.00000</t>
  </si>
  <si>
    <t>Мероприятие "Содержание органов местного самоуправления"</t>
  </si>
  <si>
    <t>05.5.01.02000</t>
  </si>
  <si>
    <t>Мероприятие "Содержание органов местного самоуправления"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</si>
  <si>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"Содержание органов местного самоуправления" (Закупка товаров, работ и услуг для обеспечения государственных (муниципальных) нужд)</t>
  </si>
  <si>
    <t>Мероприятие "Содержание органов местного самоуправления" (Иные бюджетные ассигнования)</t>
  </si>
  <si>
    <t>05.5.01.77710</t>
  </si>
  <si>
    <t>05.5.01.77711</t>
  </si>
  <si>
    <t>Основное мероприятие "Обеспечение деятельности оказания услуг муниципальных учреждений"</t>
  </si>
  <si>
    <t>05.5.02.00000</t>
  </si>
  <si>
    <t>Мероприятие "Содержание подведомственных муниципальных учреждений"</t>
  </si>
  <si>
    <t>05.5.02.02009</t>
  </si>
  <si>
    <t>Мероприятие "Содержание подведомственных муниципальных учреждений"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</si>
  <si>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"Содержание подведомственных муниципальных учреждений" (Закупка товаров, работ и услуг для обеспечения государственных (муниципальных) нужд)</t>
  </si>
  <si>
    <t>Мероприятие "Содержание подведомственных муниципальных учреждений" (Иные бюджетные ассигнования)</t>
  </si>
  <si>
    <t>05.5.02.77713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</si>
  <si>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</t>
  </si>
  <si>
    <t>05.1.01.87250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</si>
  <si>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 (Закупка товаров, работ и услуг для обеспечения государственных (муниципальных) нужд)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</si>
  <si>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 (Социальное обеспечение и иные выплаты населению)</t>
  </si>
  <si>
    <t>Мероприятие "Единовременная денежная выплата при передаче ребенка на воспитание в семью"</t>
  </si>
  <si>
    <t>05.3.02.11020</t>
  </si>
  <si>
    <t>Мероприятие "Единовременная денежная выплата при передаче ребенка на воспитание в семью" (Социальное обеспечение и иные выплаты населению)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</si>
  <si>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</t>
  </si>
  <si>
    <t>05.3.02.70000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</si>
  <si>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 (Социальное обеспечение и иные выплаты населению)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</si>
  <si>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</t>
  </si>
  <si>
    <t>05.3.02.87700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</si>
  <si>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 (Социальное обеспечение и иные выплаты населению)</t>
  </si>
  <si>
    <t>Другие вопросы в области социальной политики</t>
  </si>
  <si>
    <t>Мероприятие "Организация и осуществление деятельности по опеке и попечительству в отношении несовершеннолетних"</t>
  </si>
  <si>
    <t>05.3.02.87300</t>
  </si>
  <si>
    <t>Мероприятие "Организация и осуществление деятельности по опеке и попечительству в отношении несовершеннолетних"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</si>
  <si>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"Организация и осуществление деятельности по опеке и попечительству в отношении несовершеннолетних" (Закупка товаров, работ и услуг для обеспечения государственных (муниципальных) нужд)</t>
  </si>
  <si>
    <t>957</t>
  </si>
  <si>
    <t>КОМИТЕТ ПО КУЛЬТУРЕ, МОЛОДЕЖНОЙ ПОЛИТИКЕ И СПОРТУ АДМИНИСТРАЦИИ СЕРЫШЕВСКОГО МУНИЦИПАЛЬНОГО ОКРУГА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</si>
  <si>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</si>
  <si>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03.0.00.00000</t>
  </si>
  <si>
    <t>Подпрограмма «Реализация мероприятий в области культуры на территории Серышевского муниципального округа»</t>
  </si>
  <si>
    <t>03.1.00.00000</t>
  </si>
  <si>
    <t>Основное мероприятие «Развитие дополнительного образования детей»</t>
  </si>
  <si>
    <t>03.1.01.00000</t>
  </si>
  <si>
    <t>03.1.01.77714</t>
  </si>
  <si>
    <t>Подпрограмма «Реализация мероприятий в области молодежной политики на территории Серышевского муниципального округа»</t>
  </si>
  <si>
    <t>03.2.00.00000</t>
  </si>
  <si>
    <t>Основное мероприятие «Реализация мероприятий в области молодежной политики»</t>
  </si>
  <si>
    <t>03.2.01.00000</t>
  </si>
  <si>
    <t>Мероприятие «Проведение мероприятий для подростков и молодежи»</t>
  </si>
  <si>
    <t>03.2.01.01320</t>
  </si>
  <si>
    <t>Мероприятие «Проведение мероприятий для подростков и молодежи» (Предоставление субсидий бюджетным, автономным учреждениям и иным некоммерческим организациям)</t>
  </si>
  <si>
    <t>08</t>
  </si>
  <si>
    <t>КУЛЬТУРА, КИНЕМАТОГРАФИЯ</t>
  </si>
  <si>
    <t>Культура</t>
  </si>
  <si>
    <t>Основное мероприятие «Развитие культуры и искусства»</t>
  </si>
  <si>
    <t>03.1.02.00000</t>
  </si>
  <si>
    <t>Мероприятия в области культуры и искусства</t>
  </si>
  <si>
    <t>03.1.02.01310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</si>
  <si>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</si>
  <si>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03.1.02.77714</t>
  </si>
  <si>
    <t>Основное мероприятие «Библиотечное обслуживание»</t>
  </si>
  <si>
    <t>03.1.04.00000</t>
  </si>
  <si>
    <t>03.1.04.77714</t>
  </si>
  <si>
    <t>Другие вопросы в области культуры, кинематографии</t>
  </si>
  <si>
    <t>Мероприятие "Расходы на обеспечение функций исполнительных органов местного самоуправления"</t>
  </si>
  <si>
    <t>03.1.05.00000</t>
  </si>
  <si>
    <t>03.1.05.02000</t>
  </si>
  <si>
    <t>03.1.05.77710</t>
  </si>
  <si>
    <t>03.1.05.77711</t>
  </si>
  <si>
    <t>Мероприятие "Финансовое обеспечение расходов общепрограммного характера"</t>
  </si>
  <si>
    <t>03.1.06.00000</t>
  </si>
  <si>
    <t>Содержание подведомственных муниципальных учреждений</t>
  </si>
  <si>
    <t>03.1.06.02009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</si>
  <si>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</si>
  <si>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03.1.06.77713</t>
  </si>
  <si>
    <t>ФИЗИЧЕСКАЯ КУЛЬТУРА И СПОРТ</t>
  </si>
  <si>
    <t>Массовый спорт</t>
  </si>
  <si>
    <t>Подпрограмма «Реализация мероприятий в области физической культуры и спорта на территории Серышевского муниципального округа»</t>
  </si>
  <si>
    <t>03.3.00.00000</t>
  </si>
  <si>
    <t>Основное мероприятие "Мероприятия в области физической культуры и спорта на территории Серышевского муниципального округа"</t>
  </si>
  <si>
    <t>03.3.01.00000</t>
  </si>
  <si>
    <t>Мероприятия в области здравоохранения, спорта и физической культуры, туризма</t>
  </si>
  <si>
    <t>03.3.01.01330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</si>
  <si>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</si>
  <si>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03.3.01.02009</t>
  </si>
  <si>
    <t>03.3.01.77713</t>
  </si>
  <si>
    <t>976</t>
  </si>
  <si>
    <t>КОНТРОЛЬНО-СЧЕТНЫЙ ОРГАН СЕРЫШЕВСКОГО МУНИЦИПАЛЬНОГО ОКРУГА АМУРСКОЙ ОБЛАСТИ</t>
  </si>
  <si>
    <t>Обеспечение деятельности Контрольно-счетного органа Серышевского муниципального округа</t>
  </si>
  <si>
    <t>77.7.12.00000</t>
  </si>
  <si>
    <t>Обеспечение деятельности Контрольно-счетного органа</t>
  </si>
  <si>
    <t>77.7.12.01006</t>
  </si>
  <si>
    <t>Обеспечение деятельности Контрольно-счетного органа (Закупка товаров, работ и услуг для обеспечения государственных (муниципальных) нужд)</t>
  </si>
  <si>
    <t>977</t>
  </si>
  <si>
    <t>УПРАВЛЕНИЕ ЖИЗНЕОБЕСПЕЧЕНИЯ АДМИНИСТРАЦИИ СЕРЫШЕВСКОГО МУНИЦИПАЛЬНОГО ОКРУГА</t>
  </si>
  <si>
    <t>Основное мероприятие «Осуществление полномочий по защите населения и территорий от чрезвычайных ситуаций природного и техногенного характера, гражданской обороны»</t>
  </si>
  <si>
    <t>07.3.04.00000</t>
  </si>
  <si>
    <t>Мероприятие "Резерв материальных ресурсов для ликвидации и предупреждения чрезвычайных ситуаций на территории Серышевского муниципального округа"</t>
  </si>
  <si>
    <t>07.3.04.01732</t>
  </si>
  <si>
    <t>Мероприятие "Резерв материальных ресурсов для ликвидации и предупреждения чрезвычайных ситуаций на территории Серышевского муниципального округа" (Закупка товаров, работ и услуг для обеспечения государственных (муниципальных) нужд)</t>
  </si>
  <si>
    <t>Защита населения и территории от чрезвычайных ситуаций природного и техногенного характера, пожарная безопасность</t>
  </si>
  <si>
    <t>Подпрограмма "Комплексное развитие сельских территорий Серышевского муниципального округа"</t>
  </si>
  <si>
    <t>02.2.00.00000</t>
  </si>
  <si>
    <t>Основное мероприятие «Снижение рисков и смягчение последствий чрезвычайных ситуаций природного и техногенного характера, а также обеспечение безопасности населения»</t>
  </si>
  <si>
    <t>02.2.06.00000</t>
  </si>
  <si>
    <t>Мероприятие "Проведение мероприятий по реализации муниципальной программы"</t>
  </si>
  <si>
    <t>02.2.06.02006</t>
  </si>
  <si>
    <t>Мероприятие "Проведение мероприятий по реализации муниципальной программы" (Закупка товаров, работ и услуг для обеспечения государственных (муниципальных) нужд)</t>
  </si>
  <si>
    <t>Транспорт</t>
  </si>
  <si>
    <t>Подпрограмма «Организация и развитие пассажирского транспорта общего пользования в Серышевском муниципальном округе»</t>
  </si>
  <si>
    <t>04.3.00.00000</t>
  </si>
  <si>
    <t>Мероприятие «Организация и развитие пассажирского транспорта общего пользования в Серышевском муниципальном округе»</t>
  </si>
  <si>
    <t>04.3.01.00000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</si>
  <si>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маршрутах»</t>
  </si>
  <si>
    <t>04.3.01.01440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</si>
  <si>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маршрутах» (Закупка товаров, работ и услуг для обеспечения государственных (муниципальных) нужд)</t>
  </si>
  <si>
    <t>Мероприятие «Оказание поддержки, связанной с организацией транспортного обслуживания населения»</t>
  </si>
  <si>
    <t>04.3.01.S0680</t>
  </si>
  <si>
    <t>Мероприятие «Оказание поддержки, связанной с организацией транспортного обслуживания населения» (Закупка товаров, работ и услуг для обеспечения государственных (муниципальных) нужд)</t>
  </si>
  <si>
    <t>Мероприятие «Развитие системы предупреждения опасного поведения участников дорожного движения»</t>
  </si>
  <si>
    <t>04.4.01.01430</t>
  </si>
  <si>
    <t>Мероприятие «Развитие системы предупреждения опасного поведения участников дорожного движения» (Закупка товаров, работ и услуг для обеспечения государственных (муниципальных) нужд)</t>
  </si>
  <si>
    <t>Основное мероприятие "Содействие развитию автомобильных дорог общего пользования местного значения"</t>
  </si>
  <si>
    <t>04.4.02.00000</t>
  </si>
  <si>
    <t>Мероприятие «Обустройство остановок для дошкольных маршрутов, а также освещение улично-дорожной сети населенных пунктов»</t>
  </si>
  <si>
    <t>04.4.02.S1270</t>
  </si>
  <si>
    <t>Мероприятие «Обустройство остановок для дошкольных маршрутов, а также освещение улично-дорожной сети населенных пунктов» (Закупка товаров, работ и услуг для обеспечения государственных (муниципальных) нужд)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</si>
  <si>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</t>
  </si>
  <si>
    <t>04.4.02.S7480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</si>
  <si>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 (Закупка товаров, работ и услуг для обеспечения государственных (муниципальных) нужд)</t>
  </si>
  <si>
    <t>Коммунальное хозяйство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</si>
  <si>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</si>
  <si>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04.1.01.00000</t>
  </si>
  <si>
    <t>Мероприятие "Модернизация коммунальной инфраструктуры"</t>
  </si>
  <si>
    <t>04.1.01.S7400</t>
  </si>
  <si>
    <t>Мероприятие "Модернизация коммунальной инфраструктуры" (Закупка товаров, работ и услуг для обеспечения государственных (муниципальных) нужд)</t>
  </si>
  <si>
    <t>Мероприятие "Софинансирование мероприятий, направленных на ремонт общественных бань"</t>
  </si>
  <si>
    <t>04.1.01.S9050</t>
  </si>
  <si>
    <t>Мероприятие "Софинансирование мероприятий, направленных на ремонт общественных бань" (Закупка товаров, работ и услуг для обеспечения государственных (муниципальных) нужд)</t>
  </si>
  <si>
    <t>Основное мероприятие "Поддержка организаций (индивидуальных предпринимателей), осуществляющих оказание жилищно-коммунальных услуг населению"</t>
  </si>
  <si>
    <t>04.1.02.00000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</si>
  <si>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</t>
  </si>
  <si>
    <t>04.1.02.87120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</si>
  <si>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 (Закупка товаров, работ и услуг для обеспечения государственных (муниципальных) нужд)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</si>
  <si>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 (Иные бюджетные ассигнования)</t>
  </si>
  <si>
    <t>ОХРАНА ОКРУЖАЮЩЕЙ СРЕДЫ</t>
  </si>
  <si>
    <t>Другие вопросы в области охраны окружающей среды</t>
  </si>
  <si>
    <t>Основное мероприятие "Улучшение экологической ситуации на территории муниципального образования"</t>
  </si>
  <si>
    <t>04.1.03.00000</t>
  </si>
  <si>
    <t>Мероприятие "Мероприятие в сфере охраны окружающей среды"</t>
  </si>
  <si>
    <t>04.1.03.01477</t>
  </si>
  <si>
    <t>Мероприятие "Мероприятие в сфере охраны окружающей среды" (Закупка товаров, работ и услуг для обеспечения государственных (муниципальных) нужд)</t>
  </si>
  <si>
    <t>Всего</t>
  </si>
  <si>
    <t>2024 г.</t>
  </si>
  <si>
    <t xml:space="preserve"> (тыс.руб.)</t>
  </si>
  <si>
    <t xml:space="preserve">                                          к решению Совета народных депутатов</t>
  </si>
  <si>
    <t xml:space="preserve">                                          Приложение № 8</t>
  </si>
  <si>
    <t xml:space="preserve">                                          Серышевского муниципального округа</t>
  </si>
  <si>
    <t xml:space="preserve">                                          от                  №       </t>
  </si>
  <si>
    <t>Ведомственная структура расходов  бюджета округа на 2024 год и плановый период 2025 и 2026 годов (по главным распорядителям средств бюджета округа, разделам, подразделам, целевым статьям  (муниципальным программам и непрограммным направлениям деятельности) и группам видов расходов классификации расходов бюджета округа)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</si>
</sst>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11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i/>
      <sz val="12"/>
      <color indexed="0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sz val="14"/>
      <color indexed="8"/>
      <name val="Calibri"/>
      <family val="2"/>
      <scheme val="minor"/>
    </font>
    <font>
      <sz val="14"/>
      <color indexed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5" fontId="6" fillId="3" borderId="2" xfId="0" applyNumberFormat="1" applyFont="1" applyFill="1" applyBorder="1" applyAlignment="1">
      <alignment horizontal="right"/>
    </xf>
    <xf numFmtId="4" fontId="6" fillId="3" borderId="2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right" vertical="center" wrapText="1"/>
    </xf>
    <xf numFmtId="165" fontId="2" fillId="3" borderId="2" xfId="0" applyNumberFormat="1" applyFont="1" applyFill="1" applyBorder="1" applyAlignment="1">
      <alignment vertical="center"/>
    </xf>
    <xf numFmtId="0" fontId="2" fillId="3" borderId="2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4" fontId="5" fillId="3" borderId="2" xfId="0" applyNumberFormat="1" applyFont="1" applyFill="1" applyBorder="1" applyAlignment="1">
      <alignment horizontal="right"/>
    </xf>
    <xf numFmtId="4" fontId="4" fillId="3" borderId="2" xfId="0" applyNumberFormat="1" applyFont="1" applyFill="1" applyBorder="1" applyAlignment="1">
      <alignment horizontal="right"/>
    </xf>
    <xf numFmtId="165" fontId="0" fillId="3" borderId="0" xfId="0" applyNumberFormat="1" applyFill="1"/>
    <xf numFmtId="0" fontId="0" fillId="3" borderId="0" xfId="0" applyFill="1"/>
    <xf numFmtId="165" fontId="5" fillId="2" borderId="1" xfId="0" applyNumberFormat="1" applyFont="1" applyFill="1" applyBorder="1" applyAlignment="1"/>
    <xf numFmtId="164" fontId="3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justify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justify" vertical="center" wrapText="1"/>
    </xf>
    <xf numFmtId="0" fontId="4" fillId="3" borderId="1" xfId="0" applyNumberFormat="1" applyFont="1" applyFill="1" applyBorder="1" applyAlignment="1"/>
    <xf numFmtId="49" fontId="5" fillId="3" borderId="2" xfId="0" applyNumberFormat="1" applyFont="1" applyFill="1" applyBorder="1" applyAlignment="1">
      <alignment horizontal="justify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justify" vertical="center" wrapText="1"/>
    </xf>
    <xf numFmtId="0" fontId="5" fillId="3" borderId="1" xfId="0" applyNumberFormat="1" applyFont="1" applyFill="1" applyBorder="1" applyAlignment="1"/>
    <xf numFmtId="165" fontId="5" fillId="3" borderId="1" xfId="0" applyNumberFormat="1" applyFont="1" applyFill="1" applyBorder="1" applyAlignment="1"/>
    <xf numFmtId="164" fontId="6" fillId="3" borderId="2" xfId="0" applyNumberFormat="1" applyFont="1" applyFill="1" applyBorder="1" applyAlignment="1">
      <alignment horizontal="justify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justify" vertical="center" wrapText="1"/>
    </xf>
    <xf numFmtId="0" fontId="6" fillId="3" borderId="1" xfId="0" applyNumberFormat="1" applyFont="1" applyFill="1" applyBorder="1" applyAlignment="1"/>
    <xf numFmtId="49" fontId="6" fillId="3" borderId="2" xfId="0" applyNumberFormat="1" applyFont="1" applyFill="1" applyBorder="1" applyAlignment="1">
      <alignment horizontal="justify" vertical="center" wrapText="1"/>
    </xf>
    <xf numFmtId="164" fontId="5" fillId="3" borderId="2" xfId="0" applyNumberFormat="1" applyFont="1" applyFill="1" applyBorder="1" applyAlignment="1">
      <alignment horizontal="justify" vertical="center" wrapText="1"/>
    </xf>
    <xf numFmtId="165" fontId="4" fillId="3" borderId="1" xfId="0" applyNumberFormat="1" applyFont="1" applyFill="1" applyBorder="1" applyAlignment="1"/>
    <xf numFmtId="164" fontId="4" fillId="3" borderId="2" xfId="0" applyNumberFormat="1" applyFont="1" applyFill="1" applyBorder="1" applyAlignment="1">
      <alignment horizontal="justify" vertical="center" wrapText="1"/>
    </xf>
    <xf numFmtId="0" fontId="0" fillId="3" borderId="0" xfId="0" applyFill="1"/>
    <xf numFmtId="49" fontId="4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165" fontId="6" fillId="3" borderId="1" xfId="0" applyNumberFormat="1" applyFont="1" applyFill="1" applyBorder="1" applyAlignment="1"/>
    <xf numFmtId="0" fontId="10" fillId="3" borderId="0" xfId="0" applyFont="1" applyFill="1"/>
    <xf numFmtId="0" fontId="0" fillId="3" borderId="0" xfId="0" applyFill="1"/>
    <xf numFmtId="49" fontId="4" fillId="3" borderId="2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34"/>
  <sheetViews>
    <sheetView showGridLines="0" tabSelected="1" topLeftCell="A147" zoomScale="90" zoomScaleNormal="90" workbookViewId="0">
      <selection activeCell="H147" sqref="H147"/>
    </sheetView>
  </sheetViews>
  <sheetFormatPr defaultRowHeight="10.15" customHeight="1" x14ac:dyDescent="0.25"/>
  <cols>
    <col min="1" max="1" width="54.28515625" style="12" customWidth="1"/>
    <col min="2" max="2" width="9.7109375" style="12" customWidth="1"/>
    <col min="3" max="4" width="10.7109375" style="12" customWidth="1"/>
    <col min="5" max="5" width="16.28515625" style="12" customWidth="1"/>
    <col min="6" max="6" width="10.7109375" style="12" customWidth="1"/>
    <col min="7" max="7" width="23.140625" style="12" hidden="1" customWidth="1"/>
    <col min="8" max="8" width="18.42578125" style="11" customWidth="1"/>
    <col min="9" max="9" width="26" style="12" hidden="1" customWidth="1"/>
    <col min="10" max="10" width="17.85546875" style="12" customWidth="1"/>
    <col min="11" max="11" width="26" style="12" hidden="1" customWidth="1"/>
    <col min="12" max="12" width="19.5703125" style="12" customWidth="1"/>
    <col min="13" max="25" width="8" style="12" hidden="1" customWidth="1"/>
    <col min="26" max="26" width="10.140625" style="32" bestFit="1" customWidth="1"/>
    <col min="27" max="27" width="21.7109375" style="32" customWidth="1"/>
    <col min="28" max="28" width="14.7109375" style="32" customWidth="1"/>
    <col min="29" max="29" width="18.28515625" style="32" customWidth="1"/>
    <col min="30" max="30" width="16.7109375" style="32" customWidth="1"/>
    <col min="31" max="31" width="15.42578125" customWidth="1"/>
  </cols>
  <sheetData>
    <row r="1" spans="1:30" ht="27" customHeight="1" x14ac:dyDescent="0.3">
      <c r="A1" s="14"/>
      <c r="B1" s="14"/>
      <c r="C1" s="14"/>
      <c r="D1" s="14"/>
      <c r="E1" s="39" t="s">
        <v>483</v>
      </c>
      <c r="F1" s="40"/>
      <c r="G1" s="40"/>
      <c r="H1" s="40"/>
      <c r="I1" s="40"/>
      <c r="J1" s="40"/>
      <c r="K1" s="40"/>
      <c r="L1" s="40"/>
      <c r="AA1" s="36"/>
    </row>
    <row r="2" spans="1:30" ht="19.5" customHeight="1" x14ac:dyDescent="0.3">
      <c r="A2" s="14"/>
      <c r="B2" s="14"/>
      <c r="C2" s="14"/>
      <c r="D2" s="14"/>
      <c r="E2" s="39" t="s">
        <v>482</v>
      </c>
      <c r="F2" s="40"/>
      <c r="G2" s="40"/>
      <c r="H2" s="40"/>
      <c r="I2" s="40"/>
      <c r="J2" s="40"/>
      <c r="K2" s="40"/>
      <c r="L2" s="40"/>
    </row>
    <row r="3" spans="1:30" ht="24" customHeight="1" x14ac:dyDescent="0.3">
      <c r="A3" s="14"/>
      <c r="B3" s="14"/>
      <c r="C3" s="14"/>
      <c r="D3" s="14"/>
      <c r="E3" s="39" t="s">
        <v>484</v>
      </c>
      <c r="F3" s="40"/>
      <c r="G3" s="40"/>
      <c r="H3" s="40"/>
      <c r="I3" s="40"/>
      <c r="J3" s="40"/>
      <c r="K3" s="40"/>
      <c r="L3" s="40"/>
    </row>
    <row r="4" spans="1:30" ht="12.75" customHeight="1" x14ac:dyDescent="0.3">
      <c r="A4" s="14"/>
      <c r="B4" s="14"/>
      <c r="C4" s="14"/>
      <c r="D4" s="14"/>
      <c r="E4" s="39" t="s">
        <v>485</v>
      </c>
      <c r="F4" s="40"/>
      <c r="G4" s="40"/>
      <c r="H4" s="40"/>
      <c r="I4" s="40"/>
      <c r="J4" s="40"/>
      <c r="K4" s="40"/>
      <c r="L4" s="40"/>
    </row>
    <row r="5" spans="1:30" ht="52.5" customHeight="1" x14ac:dyDescent="0.25">
      <c r="A5" s="41" t="s">
        <v>486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30" ht="28.5" customHeight="1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30" ht="12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30" ht="18.75" x14ac:dyDescent="0.25">
      <c r="A8" s="4"/>
      <c r="B8" s="4"/>
      <c r="C8" s="4"/>
      <c r="D8" s="4"/>
      <c r="E8" s="4"/>
      <c r="F8" s="4"/>
      <c r="G8" s="4"/>
      <c r="H8" s="3"/>
      <c r="I8" s="4"/>
      <c r="J8" s="4"/>
      <c r="K8" s="4"/>
      <c r="L8" s="4" t="s">
        <v>481</v>
      </c>
      <c r="M8" s="4"/>
      <c r="N8" s="4"/>
      <c r="O8" s="4"/>
      <c r="P8" s="4"/>
      <c r="Q8" s="4"/>
    </row>
    <row r="9" spans="1:30" ht="31.5" customHeight="1" x14ac:dyDescent="0.25">
      <c r="A9" s="43" t="s">
        <v>5</v>
      </c>
      <c r="B9" s="38" t="s">
        <v>6</v>
      </c>
      <c r="C9" s="38" t="s">
        <v>7</v>
      </c>
      <c r="D9" s="38" t="s">
        <v>8</v>
      </c>
      <c r="E9" s="38" t="s">
        <v>9</v>
      </c>
      <c r="F9" s="38" t="s">
        <v>10</v>
      </c>
      <c r="G9" s="43" t="s">
        <v>0</v>
      </c>
      <c r="H9" s="44" t="s">
        <v>480</v>
      </c>
      <c r="I9" s="43" t="s">
        <v>11</v>
      </c>
      <c r="J9" s="43" t="s">
        <v>11</v>
      </c>
      <c r="K9" s="43" t="s">
        <v>12</v>
      </c>
      <c r="L9" s="43" t="s">
        <v>12</v>
      </c>
      <c r="M9" s="43" t="s">
        <v>16</v>
      </c>
      <c r="N9" s="43" t="s">
        <v>12</v>
      </c>
      <c r="O9" s="43" t="s">
        <v>13</v>
      </c>
      <c r="P9" s="43" t="s">
        <v>14</v>
      </c>
      <c r="Q9" s="43" t="s">
        <v>15</v>
      </c>
      <c r="R9" s="37"/>
      <c r="S9" s="37"/>
      <c r="T9" s="37"/>
      <c r="U9" s="37"/>
      <c r="V9" s="37"/>
      <c r="W9" s="37"/>
      <c r="X9" s="37"/>
      <c r="Y9" s="37"/>
    </row>
    <row r="10" spans="1:30" ht="31.5" customHeight="1" x14ac:dyDescent="0.25">
      <c r="A10" s="43"/>
      <c r="B10" s="38" t="s">
        <v>6</v>
      </c>
      <c r="C10" s="38" t="s">
        <v>7</v>
      </c>
      <c r="D10" s="38" t="s">
        <v>8</v>
      </c>
      <c r="E10" s="38" t="s">
        <v>9</v>
      </c>
      <c r="F10" s="38" t="s">
        <v>10</v>
      </c>
      <c r="G10" s="43"/>
      <c r="H10" s="45"/>
      <c r="I10" s="43" t="s">
        <v>3</v>
      </c>
      <c r="J10" s="43" t="s">
        <v>2</v>
      </c>
      <c r="K10" s="43" t="s">
        <v>1</v>
      </c>
      <c r="L10" s="43" t="s">
        <v>0</v>
      </c>
      <c r="M10" s="43" t="s">
        <v>1</v>
      </c>
      <c r="N10" s="43" t="s">
        <v>2</v>
      </c>
      <c r="O10" s="43" t="s">
        <v>3</v>
      </c>
      <c r="P10" s="43" t="s">
        <v>4</v>
      </c>
      <c r="Q10" s="43"/>
      <c r="R10" s="37"/>
      <c r="S10" s="37"/>
      <c r="T10" s="37"/>
      <c r="U10" s="37"/>
      <c r="V10" s="37"/>
      <c r="W10" s="37"/>
      <c r="X10" s="37"/>
      <c r="Y10" s="37"/>
    </row>
    <row r="11" spans="1:30" ht="15" hidden="1" customHeight="1" x14ac:dyDescent="0.25">
      <c r="A11" s="6"/>
      <c r="B11" s="6"/>
      <c r="C11" s="6"/>
      <c r="D11" s="6"/>
      <c r="E11" s="6"/>
      <c r="F11" s="6"/>
      <c r="G11" s="6"/>
      <c r="H11" s="5"/>
      <c r="I11" s="6"/>
      <c r="J11" s="6"/>
      <c r="K11" s="6"/>
      <c r="L11" s="6"/>
      <c r="M11" s="6"/>
      <c r="N11" s="6"/>
      <c r="O11" s="6"/>
      <c r="P11" s="6"/>
      <c r="Q11" s="6"/>
    </row>
    <row r="12" spans="1:30" ht="47.25" x14ac:dyDescent="0.25">
      <c r="A12" s="15" t="s">
        <v>18</v>
      </c>
      <c r="B12" s="16" t="s">
        <v>17</v>
      </c>
      <c r="C12" s="16"/>
      <c r="D12" s="16"/>
      <c r="E12" s="16"/>
      <c r="F12" s="16"/>
      <c r="G12" s="10">
        <v>27212511.640000001</v>
      </c>
      <c r="H12" s="7">
        <f>H13</f>
        <v>27212.9</v>
      </c>
      <c r="I12" s="7">
        <f t="shared" ref="I12:J12" si="0">I13</f>
        <v>19824152.829999998</v>
      </c>
      <c r="J12" s="7">
        <f t="shared" si="0"/>
        <v>19824.2</v>
      </c>
      <c r="K12" s="7">
        <f t="shared" ref="K12" si="1">K13</f>
        <v>24483116.109999999</v>
      </c>
      <c r="L12" s="7">
        <f t="shared" ref="L12" si="2">L13</f>
        <v>24483.200000000001</v>
      </c>
      <c r="M12" s="10"/>
      <c r="N12" s="10"/>
      <c r="O12" s="10"/>
      <c r="P12" s="10"/>
      <c r="Q12" s="17"/>
      <c r="R12" s="18"/>
      <c r="S12" s="18"/>
      <c r="T12" s="18"/>
      <c r="U12" s="18"/>
      <c r="V12" s="18"/>
      <c r="W12" s="18"/>
      <c r="X12" s="18"/>
      <c r="Y12" s="18"/>
      <c r="Z12" s="18"/>
    </row>
    <row r="13" spans="1:30" ht="15.75" x14ac:dyDescent="0.25">
      <c r="A13" s="15" t="s">
        <v>21</v>
      </c>
      <c r="B13" s="16" t="s">
        <v>17</v>
      </c>
      <c r="C13" s="16" t="s">
        <v>19</v>
      </c>
      <c r="D13" s="16" t="s">
        <v>20</v>
      </c>
      <c r="E13" s="16"/>
      <c r="F13" s="16"/>
      <c r="G13" s="10">
        <v>27212511.640000001</v>
      </c>
      <c r="H13" s="7">
        <f>H14+H26+H30</f>
        <v>27212.9</v>
      </c>
      <c r="I13" s="7">
        <f t="shared" ref="I13:J13" si="3">I14+I26+I30</f>
        <v>19824152.829999998</v>
      </c>
      <c r="J13" s="7">
        <f t="shared" si="3"/>
        <v>19824.2</v>
      </c>
      <c r="K13" s="7">
        <f>K14+K26+K30</f>
        <v>24483116.109999999</v>
      </c>
      <c r="L13" s="7">
        <f t="shared" ref="L13" si="4">L14+L26+L30</f>
        <v>24483.200000000001</v>
      </c>
      <c r="M13" s="10"/>
      <c r="N13" s="10"/>
      <c r="O13" s="10"/>
      <c r="P13" s="10"/>
      <c r="Q13" s="17"/>
      <c r="R13" s="18"/>
      <c r="S13" s="18"/>
      <c r="T13" s="18"/>
      <c r="U13" s="18"/>
      <c r="V13" s="18"/>
      <c r="W13" s="18"/>
      <c r="X13" s="18"/>
      <c r="Y13" s="18"/>
      <c r="Z13" s="30"/>
      <c r="AA13" s="30"/>
      <c r="AB13" s="30"/>
      <c r="AC13" s="30"/>
      <c r="AD13" s="30"/>
    </row>
    <row r="14" spans="1:30" ht="61.5" customHeight="1" x14ac:dyDescent="0.25">
      <c r="A14" s="15" t="s">
        <v>23</v>
      </c>
      <c r="B14" s="16" t="s">
        <v>17</v>
      </c>
      <c r="C14" s="16" t="s">
        <v>19</v>
      </c>
      <c r="D14" s="16" t="s">
        <v>22</v>
      </c>
      <c r="E14" s="16"/>
      <c r="F14" s="16"/>
      <c r="G14" s="10">
        <v>13717511.640000001</v>
      </c>
      <c r="H14" s="7">
        <f>H15</f>
        <v>13717.5</v>
      </c>
      <c r="I14" s="7">
        <f t="shared" ref="I14:J15" si="5">I15</f>
        <v>14243716.109999999</v>
      </c>
      <c r="J14" s="7">
        <f t="shared" si="5"/>
        <v>14243.7</v>
      </c>
      <c r="K14" s="7">
        <f t="shared" ref="K14:K15" si="6">K15</f>
        <v>14243716.109999999</v>
      </c>
      <c r="L14" s="7">
        <f t="shared" ref="L14:L15" si="7">L15</f>
        <v>14243.7</v>
      </c>
      <c r="M14" s="10"/>
      <c r="N14" s="10"/>
      <c r="O14" s="10"/>
      <c r="P14" s="10"/>
      <c r="Q14" s="17"/>
      <c r="R14" s="18"/>
      <c r="S14" s="18"/>
      <c r="T14" s="18"/>
      <c r="U14" s="18"/>
      <c r="V14" s="18"/>
      <c r="W14" s="18"/>
      <c r="X14" s="18"/>
      <c r="Y14" s="18"/>
      <c r="Z14" s="18"/>
    </row>
    <row r="15" spans="1:30" ht="63" x14ac:dyDescent="0.25">
      <c r="A15" s="19" t="s">
        <v>24</v>
      </c>
      <c r="B15" s="20" t="s">
        <v>17</v>
      </c>
      <c r="C15" s="20" t="s">
        <v>19</v>
      </c>
      <c r="D15" s="20" t="s">
        <v>22</v>
      </c>
      <c r="E15" s="20" t="s">
        <v>25</v>
      </c>
      <c r="F15" s="20"/>
      <c r="G15" s="9">
        <v>13717511.640000001</v>
      </c>
      <c r="H15" s="8">
        <f>H16</f>
        <v>13717.5</v>
      </c>
      <c r="I15" s="8">
        <f t="shared" si="5"/>
        <v>14243716.109999999</v>
      </c>
      <c r="J15" s="8">
        <f t="shared" si="5"/>
        <v>14243.7</v>
      </c>
      <c r="K15" s="8">
        <f t="shared" si="6"/>
        <v>14243716.109999999</v>
      </c>
      <c r="L15" s="8">
        <f t="shared" si="7"/>
        <v>14243.7</v>
      </c>
      <c r="M15" s="9"/>
      <c r="N15" s="9"/>
      <c r="O15" s="9"/>
      <c r="P15" s="9"/>
      <c r="Q15" s="21"/>
      <c r="R15" s="22"/>
      <c r="S15" s="22"/>
      <c r="T15" s="22"/>
      <c r="U15" s="22"/>
      <c r="V15" s="22"/>
      <c r="W15" s="22"/>
      <c r="X15" s="22"/>
      <c r="Y15" s="22"/>
      <c r="Z15" s="23"/>
      <c r="AA15" s="23"/>
      <c r="AB15" s="23"/>
      <c r="AC15" s="23"/>
      <c r="AD15" s="23"/>
    </row>
    <row r="16" spans="1:30" ht="63" x14ac:dyDescent="0.25">
      <c r="A16" s="19" t="s">
        <v>26</v>
      </c>
      <c r="B16" s="20" t="s">
        <v>17</v>
      </c>
      <c r="C16" s="20" t="s">
        <v>19</v>
      </c>
      <c r="D16" s="20" t="s">
        <v>22</v>
      </c>
      <c r="E16" s="20" t="s">
        <v>27</v>
      </c>
      <c r="F16" s="20"/>
      <c r="G16" s="9">
        <v>13717511.640000001</v>
      </c>
      <c r="H16" s="8">
        <f>H17+H22</f>
        <v>13717.5</v>
      </c>
      <c r="I16" s="8">
        <f t="shared" ref="I16:J16" si="8">I17+I22</f>
        <v>14243716.109999999</v>
      </c>
      <c r="J16" s="8">
        <f t="shared" si="8"/>
        <v>14243.7</v>
      </c>
      <c r="K16" s="8">
        <f t="shared" ref="K16" si="9">K17+K22</f>
        <v>14243716.109999999</v>
      </c>
      <c r="L16" s="8">
        <f t="shared" ref="L16" si="10">L17+L22</f>
        <v>14243.7</v>
      </c>
      <c r="M16" s="9"/>
      <c r="N16" s="9"/>
      <c r="O16" s="9"/>
      <c r="P16" s="9"/>
      <c r="Q16" s="21"/>
      <c r="R16" s="22"/>
      <c r="S16" s="22"/>
      <c r="T16" s="22"/>
      <c r="U16" s="22"/>
      <c r="V16" s="22"/>
      <c r="W16" s="22"/>
      <c r="X16" s="22"/>
      <c r="Y16" s="22"/>
      <c r="Z16" s="23"/>
      <c r="AA16" s="23"/>
      <c r="AB16" s="23"/>
      <c r="AC16" s="23"/>
      <c r="AD16" s="23"/>
    </row>
    <row r="17" spans="1:31" ht="70.5" customHeight="1" x14ac:dyDescent="0.25">
      <c r="A17" s="19" t="s">
        <v>28</v>
      </c>
      <c r="B17" s="20" t="s">
        <v>17</v>
      </c>
      <c r="C17" s="20" t="s">
        <v>19</v>
      </c>
      <c r="D17" s="20" t="s">
        <v>22</v>
      </c>
      <c r="E17" s="20" t="s">
        <v>29</v>
      </c>
      <c r="F17" s="20"/>
      <c r="G17" s="9">
        <v>13155131.640000001</v>
      </c>
      <c r="H17" s="8">
        <f>H18+H20</f>
        <v>13155.1</v>
      </c>
      <c r="I17" s="8">
        <f t="shared" ref="I17:J17" si="11">I18+I20</f>
        <v>13681336.109999999</v>
      </c>
      <c r="J17" s="8">
        <f t="shared" si="11"/>
        <v>13681.300000000001</v>
      </c>
      <c r="K17" s="8">
        <f t="shared" ref="K17" si="12">K18+K20</f>
        <v>13681336.109999999</v>
      </c>
      <c r="L17" s="8">
        <f t="shared" ref="L17" si="13">L18+L20</f>
        <v>13681.300000000001</v>
      </c>
      <c r="M17" s="9"/>
      <c r="N17" s="9"/>
      <c r="O17" s="9"/>
      <c r="P17" s="9"/>
      <c r="Q17" s="21"/>
      <c r="R17" s="22"/>
      <c r="S17" s="22"/>
      <c r="T17" s="22"/>
      <c r="U17" s="22"/>
      <c r="V17" s="22"/>
      <c r="W17" s="22"/>
      <c r="X17" s="22"/>
      <c r="Y17" s="22"/>
      <c r="Z17" s="22"/>
    </row>
    <row r="18" spans="1:31" ht="47.25" x14ac:dyDescent="0.25">
      <c r="A18" s="19" t="s">
        <v>30</v>
      </c>
      <c r="B18" s="20" t="s">
        <v>17</v>
      </c>
      <c r="C18" s="20" t="s">
        <v>19</v>
      </c>
      <c r="D18" s="20" t="s">
        <v>22</v>
      </c>
      <c r="E18" s="20" t="s">
        <v>31</v>
      </c>
      <c r="F18" s="20"/>
      <c r="G18" s="9">
        <v>1556464.53</v>
      </c>
      <c r="H18" s="8">
        <f>H19</f>
        <v>1556.4</v>
      </c>
      <c r="I18" s="8">
        <f t="shared" ref="I18:J18" si="14">I19</f>
        <v>1618723.11</v>
      </c>
      <c r="J18" s="8">
        <f t="shared" si="14"/>
        <v>1618.7</v>
      </c>
      <c r="K18" s="8">
        <f t="shared" ref="K18" si="15">K19</f>
        <v>1618723.11</v>
      </c>
      <c r="L18" s="8">
        <f t="shared" ref="L18" si="16">L19</f>
        <v>1618.7</v>
      </c>
      <c r="M18" s="9"/>
      <c r="N18" s="9"/>
      <c r="O18" s="9"/>
      <c r="P18" s="9"/>
      <c r="Q18" s="21"/>
      <c r="R18" s="22"/>
      <c r="S18" s="22"/>
      <c r="T18" s="22"/>
      <c r="U18" s="22"/>
      <c r="V18" s="22"/>
      <c r="W18" s="22"/>
      <c r="X18" s="22"/>
      <c r="Y18" s="22"/>
      <c r="Z18" s="22"/>
    </row>
    <row r="19" spans="1:31" ht="124.5" customHeight="1" x14ac:dyDescent="0.25">
      <c r="A19" s="24" t="s">
        <v>32</v>
      </c>
      <c r="B19" s="25" t="s">
        <v>17</v>
      </c>
      <c r="C19" s="25" t="s">
        <v>19</v>
      </c>
      <c r="D19" s="25" t="s">
        <v>22</v>
      </c>
      <c r="E19" s="25" t="s">
        <v>31</v>
      </c>
      <c r="F19" s="25" t="s">
        <v>33</v>
      </c>
      <c r="G19" s="2">
        <v>1556464.53</v>
      </c>
      <c r="H19" s="1">
        <v>1556.4</v>
      </c>
      <c r="I19" s="2">
        <v>1618723.11</v>
      </c>
      <c r="J19" s="1">
        <v>1618.7</v>
      </c>
      <c r="K19" s="2">
        <v>1618723.11</v>
      </c>
      <c r="L19" s="1">
        <v>1618.7</v>
      </c>
      <c r="M19" s="2"/>
      <c r="N19" s="2"/>
      <c r="O19" s="2"/>
      <c r="P19" s="2"/>
      <c r="Q19" s="26"/>
      <c r="R19" s="27"/>
      <c r="S19" s="27"/>
      <c r="T19" s="27"/>
      <c r="U19" s="27"/>
      <c r="V19" s="27"/>
      <c r="W19" s="27"/>
      <c r="X19" s="27"/>
      <c r="Y19" s="27"/>
      <c r="Z19" s="35"/>
      <c r="AA19" s="35"/>
      <c r="AB19" s="35"/>
      <c r="AC19" s="35"/>
      <c r="AD19" s="35"/>
    </row>
    <row r="20" spans="1:31" ht="31.5" x14ac:dyDescent="0.25">
      <c r="A20" s="19" t="s">
        <v>34</v>
      </c>
      <c r="B20" s="20" t="s">
        <v>17</v>
      </c>
      <c r="C20" s="20" t="s">
        <v>19</v>
      </c>
      <c r="D20" s="20" t="s">
        <v>22</v>
      </c>
      <c r="E20" s="20" t="s">
        <v>35</v>
      </c>
      <c r="F20" s="20"/>
      <c r="G20" s="9">
        <v>11598667.109999999</v>
      </c>
      <c r="H20" s="8">
        <v>11598.7</v>
      </c>
      <c r="I20" s="9">
        <v>12062613</v>
      </c>
      <c r="J20" s="8">
        <v>12062.6</v>
      </c>
      <c r="K20" s="9">
        <v>12062613</v>
      </c>
      <c r="L20" s="8">
        <v>12062.6</v>
      </c>
      <c r="M20" s="9"/>
      <c r="N20" s="9"/>
      <c r="O20" s="9"/>
      <c r="P20" s="9"/>
      <c r="Q20" s="21"/>
      <c r="R20" s="22"/>
      <c r="S20" s="22"/>
      <c r="T20" s="22"/>
      <c r="U20" s="22"/>
      <c r="V20" s="22"/>
      <c r="W20" s="22"/>
      <c r="X20" s="22"/>
      <c r="Y20" s="22"/>
      <c r="Z20" s="22"/>
    </row>
    <row r="21" spans="1:31" ht="100.5" customHeight="1" x14ac:dyDescent="0.25">
      <c r="A21" s="28" t="s">
        <v>36</v>
      </c>
      <c r="B21" s="25" t="s">
        <v>17</v>
      </c>
      <c r="C21" s="25" t="s">
        <v>19</v>
      </c>
      <c r="D21" s="25" t="s">
        <v>22</v>
      </c>
      <c r="E21" s="25" t="s">
        <v>35</v>
      </c>
      <c r="F21" s="25" t="s">
        <v>33</v>
      </c>
      <c r="G21" s="2">
        <v>11598667.109999999</v>
      </c>
      <c r="H21" s="1">
        <v>11598.7</v>
      </c>
      <c r="I21" s="2">
        <v>12062613</v>
      </c>
      <c r="J21" s="1">
        <v>12062.6</v>
      </c>
      <c r="K21" s="2">
        <v>12062613</v>
      </c>
      <c r="L21" s="1">
        <v>12062.6</v>
      </c>
      <c r="M21" s="2"/>
      <c r="N21" s="2"/>
      <c r="O21" s="2"/>
      <c r="P21" s="2"/>
      <c r="Q21" s="26"/>
      <c r="R21" s="27"/>
      <c r="S21" s="27"/>
      <c r="T21" s="27"/>
      <c r="U21" s="27"/>
      <c r="V21" s="27"/>
      <c r="W21" s="27"/>
      <c r="X21" s="27"/>
      <c r="Y21" s="27"/>
      <c r="Z21" s="27"/>
    </row>
    <row r="22" spans="1:31" ht="47.25" x14ac:dyDescent="0.25">
      <c r="A22" s="19" t="s">
        <v>37</v>
      </c>
      <c r="B22" s="20" t="s">
        <v>17</v>
      </c>
      <c r="C22" s="20" t="s">
        <v>19</v>
      </c>
      <c r="D22" s="20" t="s">
        <v>22</v>
      </c>
      <c r="E22" s="20" t="s">
        <v>38</v>
      </c>
      <c r="F22" s="20"/>
      <c r="G22" s="9">
        <v>562380</v>
      </c>
      <c r="H22" s="8">
        <f>H23</f>
        <v>562.4</v>
      </c>
      <c r="I22" s="8">
        <f t="shared" ref="I22:J22" si="17">I23</f>
        <v>562380</v>
      </c>
      <c r="J22" s="8">
        <f t="shared" si="17"/>
        <v>562.4</v>
      </c>
      <c r="K22" s="8">
        <f t="shared" ref="K22" si="18">K23</f>
        <v>562380</v>
      </c>
      <c r="L22" s="8">
        <f t="shared" ref="L22" si="19">L23</f>
        <v>562.4</v>
      </c>
      <c r="M22" s="9"/>
      <c r="N22" s="9"/>
      <c r="O22" s="9"/>
      <c r="P22" s="9"/>
      <c r="Q22" s="21"/>
      <c r="R22" s="22"/>
      <c r="S22" s="22"/>
      <c r="T22" s="22"/>
      <c r="U22" s="22"/>
      <c r="V22" s="22"/>
      <c r="W22" s="22"/>
      <c r="X22" s="22"/>
      <c r="Y22" s="22"/>
      <c r="Z22" s="23"/>
      <c r="AA22" s="23"/>
      <c r="AB22" s="23"/>
      <c r="AC22" s="23"/>
      <c r="AD22" s="23"/>
    </row>
    <row r="23" spans="1:31" s="32" customFormat="1" ht="31.5" x14ac:dyDescent="0.25">
      <c r="A23" s="19" t="s">
        <v>39</v>
      </c>
      <c r="B23" s="20" t="s">
        <v>17</v>
      </c>
      <c r="C23" s="20" t="s">
        <v>19</v>
      </c>
      <c r="D23" s="20" t="s">
        <v>22</v>
      </c>
      <c r="E23" s="20" t="s">
        <v>40</v>
      </c>
      <c r="F23" s="20"/>
      <c r="G23" s="9">
        <v>562380</v>
      </c>
      <c r="H23" s="8">
        <f>H24+H25</f>
        <v>562.4</v>
      </c>
      <c r="I23" s="8">
        <f t="shared" ref="I23:J23" si="20">I24+I25</f>
        <v>562380</v>
      </c>
      <c r="J23" s="8">
        <f t="shared" si="20"/>
        <v>562.4</v>
      </c>
      <c r="K23" s="8">
        <f t="shared" ref="K23" si="21">K24+K25</f>
        <v>562380</v>
      </c>
      <c r="L23" s="8">
        <f t="shared" ref="L23" si="22">L24+L25</f>
        <v>562.4</v>
      </c>
      <c r="M23" s="9"/>
      <c r="N23" s="9"/>
      <c r="O23" s="9"/>
      <c r="P23" s="9"/>
      <c r="Q23" s="21"/>
      <c r="R23" s="22"/>
      <c r="S23" s="22"/>
      <c r="T23" s="22"/>
      <c r="U23" s="22"/>
      <c r="V23" s="22"/>
      <c r="W23" s="22"/>
      <c r="X23" s="22"/>
      <c r="Y23" s="22"/>
      <c r="Z23" s="22"/>
    </row>
    <row r="24" spans="1:31" s="32" customFormat="1" ht="63" x14ac:dyDescent="0.25">
      <c r="A24" s="28" t="s">
        <v>41</v>
      </c>
      <c r="B24" s="25" t="s">
        <v>17</v>
      </c>
      <c r="C24" s="25" t="s">
        <v>19</v>
      </c>
      <c r="D24" s="25" t="s">
        <v>22</v>
      </c>
      <c r="E24" s="25" t="s">
        <v>40</v>
      </c>
      <c r="F24" s="25" t="s">
        <v>42</v>
      </c>
      <c r="G24" s="2">
        <v>560000</v>
      </c>
      <c r="H24" s="1">
        <v>560</v>
      </c>
      <c r="I24" s="2">
        <v>560000</v>
      </c>
      <c r="J24" s="1">
        <v>560</v>
      </c>
      <c r="K24" s="2">
        <v>560000</v>
      </c>
      <c r="L24" s="1">
        <v>560</v>
      </c>
      <c r="M24" s="2"/>
      <c r="N24" s="2"/>
      <c r="O24" s="2"/>
      <c r="P24" s="2"/>
      <c r="Q24" s="26"/>
      <c r="R24" s="27"/>
      <c r="S24" s="27"/>
      <c r="T24" s="27"/>
      <c r="U24" s="27"/>
      <c r="V24" s="27"/>
      <c r="W24" s="27"/>
      <c r="X24" s="27"/>
      <c r="Y24" s="27"/>
      <c r="Z24" s="27"/>
    </row>
    <row r="25" spans="1:31" s="32" customFormat="1" ht="31.5" x14ac:dyDescent="0.25">
      <c r="A25" s="28" t="s">
        <v>43</v>
      </c>
      <c r="B25" s="25" t="s">
        <v>17</v>
      </c>
      <c r="C25" s="25" t="s">
        <v>19</v>
      </c>
      <c r="D25" s="25" t="s">
        <v>22</v>
      </c>
      <c r="E25" s="25" t="s">
        <v>40</v>
      </c>
      <c r="F25" s="25" t="s">
        <v>44</v>
      </c>
      <c r="G25" s="2">
        <v>2380</v>
      </c>
      <c r="H25" s="1">
        <v>2.4</v>
      </c>
      <c r="I25" s="2">
        <v>2380</v>
      </c>
      <c r="J25" s="1">
        <v>2.4</v>
      </c>
      <c r="K25" s="2">
        <v>2380</v>
      </c>
      <c r="L25" s="1">
        <v>2.4</v>
      </c>
      <c r="M25" s="2"/>
      <c r="N25" s="2"/>
      <c r="O25" s="2"/>
      <c r="P25" s="2"/>
      <c r="Q25" s="26"/>
      <c r="R25" s="27"/>
      <c r="S25" s="27"/>
      <c r="T25" s="27"/>
      <c r="U25" s="27"/>
      <c r="V25" s="27"/>
      <c r="W25" s="27"/>
      <c r="X25" s="27"/>
      <c r="Y25" s="27"/>
      <c r="Z25" s="35"/>
      <c r="AA25" s="35"/>
      <c r="AB25" s="35"/>
      <c r="AC25" s="35"/>
      <c r="AD25" s="35"/>
      <c r="AE25" s="35">
        <f t="shared" ref="AE25" si="23">M146</f>
        <v>0</v>
      </c>
    </row>
    <row r="26" spans="1:31" s="32" customFormat="1" ht="15.75" x14ac:dyDescent="0.25">
      <c r="A26" s="15" t="s">
        <v>46</v>
      </c>
      <c r="B26" s="33" t="s">
        <v>17</v>
      </c>
      <c r="C26" s="33" t="s">
        <v>19</v>
      </c>
      <c r="D26" s="33" t="s">
        <v>45</v>
      </c>
      <c r="E26" s="33"/>
      <c r="F26" s="33"/>
      <c r="G26" s="10">
        <v>1000000</v>
      </c>
      <c r="H26" s="7">
        <f>H27</f>
        <v>1000</v>
      </c>
      <c r="I26" s="7">
        <f t="shared" ref="I26:J26" si="24">I27</f>
        <v>1000000</v>
      </c>
      <c r="J26" s="7">
        <f t="shared" si="24"/>
        <v>1000</v>
      </c>
      <c r="K26" s="7">
        <f t="shared" ref="K26" si="25">K27</f>
        <v>1000000</v>
      </c>
      <c r="L26" s="7">
        <f t="shared" ref="L26" si="26">L27</f>
        <v>1000</v>
      </c>
      <c r="M26" s="10"/>
      <c r="N26" s="10"/>
      <c r="O26" s="10"/>
      <c r="P26" s="10"/>
      <c r="Q26" s="17"/>
      <c r="R26" s="18"/>
      <c r="S26" s="18"/>
      <c r="T26" s="18"/>
      <c r="U26" s="18"/>
      <c r="V26" s="18"/>
      <c r="W26" s="18"/>
      <c r="X26" s="18"/>
      <c r="Y26" s="18"/>
      <c r="Z26" s="18"/>
    </row>
    <row r="27" spans="1:31" s="32" customFormat="1" ht="15.75" x14ac:dyDescent="0.25">
      <c r="A27" s="19" t="s">
        <v>47</v>
      </c>
      <c r="B27" s="20" t="s">
        <v>17</v>
      </c>
      <c r="C27" s="20" t="s">
        <v>19</v>
      </c>
      <c r="D27" s="20" t="s">
        <v>45</v>
      </c>
      <c r="E27" s="20" t="s">
        <v>48</v>
      </c>
      <c r="F27" s="20"/>
      <c r="G27" s="9">
        <v>1000000</v>
      </c>
      <c r="H27" s="8">
        <v>1000</v>
      </c>
      <c r="I27" s="9">
        <v>1000000</v>
      </c>
      <c r="J27" s="8">
        <v>1000</v>
      </c>
      <c r="K27" s="9">
        <v>1000000</v>
      </c>
      <c r="L27" s="8">
        <v>1000</v>
      </c>
      <c r="M27" s="9"/>
      <c r="N27" s="9"/>
      <c r="O27" s="9"/>
      <c r="P27" s="9"/>
      <c r="Q27" s="21"/>
      <c r="R27" s="22"/>
      <c r="S27" s="22"/>
      <c r="T27" s="22"/>
      <c r="U27" s="22"/>
      <c r="V27" s="22"/>
      <c r="W27" s="22"/>
      <c r="X27" s="22"/>
      <c r="Y27" s="22"/>
      <c r="Z27" s="23"/>
      <c r="AA27" s="23"/>
      <c r="AB27" s="23"/>
      <c r="AC27" s="23"/>
      <c r="AD27" s="23"/>
    </row>
    <row r="28" spans="1:31" s="32" customFormat="1" ht="15.75" x14ac:dyDescent="0.25">
      <c r="A28" s="19" t="s">
        <v>49</v>
      </c>
      <c r="B28" s="20" t="s">
        <v>17</v>
      </c>
      <c r="C28" s="20" t="s">
        <v>19</v>
      </c>
      <c r="D28" s="20" t="s">
        <v>45</v>
      </c>
      <c r="E28" s="20" t="s">
        <v>50</v>
      </c>
      <c r="F28" s="20"/>
      <c r="G28" s="9">
        <v>1000000</v>
      </c>
      <c r="H28" s="8">
        <v>1000</v>
      </c>
      <c r="I28" s="9">
        <v>1000000</v>
      </c>
      <c r="J28" s="8">
        <v>1000</v>
      </c>
      <c r="K28" s="9">
        <v>1000000</v>
      </c>
      <c r="L28" s="8">
        <v>1000</v>
      </c>
      <c r="M28" s="9"/>
      <c r="N28" s="9"/>
      <c r="O28" s="9"/>
      <c r="P28" s="9"/>
      <c r="Q28" s="21"/>
      <c r="R28" s="22"/>
      <c r="S28" s="22"/>
      <c r="T28" s="22"/>
      <c r="U28" s="22"/>
      <c r="V28" s="22"/>
      <c r="W28" s="22"/>
      <c r="X28" s="22"/>
      <c r="Y28" s="22"/>
      <c r="Z28" s="22"/>
    </row>
    <row r="29" spans="1:31" s="32" customFormat="1" ht="31.5" x14ac:dyDescent="0.25">
      <c r="A29" s="28" t="s">
        <v>51</v>
      </c>
      <c r="B29" s="25" t="s">
        <v>17</v>
      </c>
      <c r="C29" s="25" t="s">
        <v>19</v>
      </c>
      <c r="D29" s="25" t="s">
        <v>45</v>
      </c>
      <c r="E29" s="25" t="s">
        <v>50</v>
      </c>
      <c r="F29" s="25" t="s">
        <v>44</v>
      </c>
      <c r="G29" s="2">
        <v>1000000</v>
      </c>
      <c r="H29" s="1">
        <v>1000</v>
      </c>
      <c r="I29" s="2">
        <v>1000000</v>
      </c>
      <c r="J29" s="1">
        <v>1000</v>
      </c>
      <c r="K29" s="2">
        <v>1000000</v>
      </c>
      <c r="L29" s="1">
        <v>1000</v>
      </c>
      <c r="M29" s="2"/>
      <c r="N29" s="2"/>
      <c r="O29" s="2"/>
      <c r="P29" s="2"/>
      <c r="Q29" s="26"/>
      <c r="R29" s="27"/>
      <c r="S29" s="27"/>
      <c r="T29" s="27"/>
      <c r="U29" s="27"/>
      <c r="V29" s="27"/>
      <c r="W29" s="27"/>
      <c r="X29" s="27"/>
      <c r="Y29" s="27"/>
      <c r="Z29" s="27"/>
    </row>
    <row r="30" spans="1:31" s="32" customFormat="1" ht="15.75" x14ac:dyDescent="0.25">
      <c r="A30" s="15" t="s">
        <v>53</v>
      </c>
      <c r="B30" s="33" t="s">
        <v>17</v>
      </c>
      <c r="C30" s="33" t="s">
        <v>19</v>
      </c>
      <c r="D30" s="33" t="s">
        <v>52</v>
      </c>
      <c r="E30" s="33"/>
      <c r="F30" s="33"/>
      <c r="G30" s="10">
        <v>12495000</v>
      </c>
      <c r="H30" s="7">
        <f>H31</f>
        <v>12495.4</v>
      </c>
      <c r="I30" s="7">
        <f t="shared" ref="I30:J31" si="27">I31</f>
        <v>4580436.72</v>
      </c>
      <c r="J30" s="7">
        <f t="shared" si="27"/>
        <v>4580.5</v>
      </c>
      <c r="K30" s="7">
        <f t="shared" ref="K30:K31" si="28">K31</f>
        <v>9239400</v>
      </c>
      <c r="L30" s="7">
        <f t="shared" ref="L30:L31" si="29">L31</f>
        <v>9239.5</v>
      </c>
      <c r="M30" s="10"/>
      <c r="N30" s="10"/>
      <c r="O30" s="10"/>
      <c r="P30" s="10"/>
      <c r="Q30" s="17"/>
      <c r="R30" s="18"/>
      <c r="S30" s="18"/>
      <c r="T30" s="18"/>
      <c r="U30" s="18"/>
      <c r="V30" s="18"/>
      <c r="W30" s="18"/>
      <c r="X30" s="18"/>
      <c r="Y30" s="18"/>
      <c r="Z30" s="18"/>
    </row>
    <row r="31" spans="1:31" s="32" customFormat="1" ht="63" x14ac:dyDescent="0.25">
      <c r="A31" s="19" t="s">
        <v>24</v>
      </c>
      <c r="B31" s="20" t="s">
        <v>17</v>
      </c>
      <c r="C31" s="20" t="s">
        <v>19</v>
      </c>
      <c r="D31" s="20" t="s">
        <v>52</v>
      </c>
      <c r="E31" s="20" t="s">
        <v>25</v>
      </c>
      <c r="F31" s="20"/>
      <c r="G31" s="9">
        <v>12495000</v>
      </c>
      <c r="H31" s="8">
        <f>H32</f>
        <v>12495.4</v>
      </c>
      <c r="I31" s="8">
        <f t="shared" si="27"/>
        <v>4580436.72</v>
      </c>
      <c r="J31" s="8">
        <f t="shared" si="27"/>
        <v>4580.5</v>
      </c>
      <c r="K31" s="8">
        <f t="shared" si="28"/>
        <v>9239400</v>
      </c>
      <c r="L31" s="8">
        <f t="shared" si="29"/>
        <v>9239.5</v>
      </c>
      <c r="M31" s="9"/>
      <c r="N31" s="9"/>
      <c r="O31" s="9"/>
      <c r="P31" s="9"/>
      <c r="Q31" s="21"/>
      <c r="R31" s="22"/>
      <c r="S31" s="22"/>
      <c r="T31" s="22"/>
      <c r="U31" s="22"/>
      <c r="V31" s="22"/>
      <c r="W31" s="22"/>
      <c r="X31" s="22"/>
      <c r="Y31" s="22"/>
      <c r="Z31" s="22"/>
    </row>
    <row r="32" spans="1:31" ht="63" x14ac:dyDescent="0.25">
      <c r="A32" s="19" t="s">
        <v>26</v>
      </c>
      <c r="B32" s="20" t="s">
        <v>17</v>
      </c>
      <c r="C32" s="20" t="s">
        <v>19</v>
      </c>
      <c r="D32" s="20" t="s">
        <v>52</v>
      </c>
      <c r="E32" s="20" t="s">
        <v>27</v>
      </c>
      <c r="F32" s="20"/>
      <c r="G32" s="9">
        <v>12495000</v>
      </c>
      <c r="H32" s="8">
        <f>H33</f>
        <v>12495.4</v>
      </c>
      <c r="I32" s="8">
        <f t="shared" ref="I32:L32" si="30">I33</f>
        <v>4580436.72</v>
      </c>
      <c r="J32" s="8">
        <f t="shared" si="30"/>
        <v>4580.5</v>
      </c>
      <c r="K32" s="8">
        <f t="shared" si="30"/>
        <v>9239400</v>
      </c>
      <c r="L32" s="8">
        <f t="shared" si="30"/>
        <v>9239.5</v>
      </c>
      <c r="M32" s="9"/>
      <c r="N32" s="9"/>
      <c r="O32" s="9"/>
      <c r="P32" s="9"/>
      <c r="Q32" s="21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69" customHeight="1" x14ac:dyDescent="0.25">
      <c r="A33" s="19" t="s">
        <v>28</v>
      </c>
      <c r="B33" s="20" t="s">
        <v>17</v>
      </c>
      <c r="C33" s="20" t="s">
        <v>19</v>
      </c>
      <c r="D33" s="20" t="s">
        <v>52</v>
      </c>
      <c r="E33" s="20" t="s">
        <v>29</v>
      </c>
      <c r="F33" s="20"/>
      <c r="G33" s="9">
        <v>12495000</v>
      </c>
      <c r="H33" s="8">
        <f>H34</f>
        <v>12495.4</v>
      </c>
      <c r="I33" s="8">
        <f t="shared" ref="I33:L33" si="31">I34</f>
        <v>4580436.72</v>
      </c>
      <c r="J33" s="8">
        <f t="shared" si="31"/>
        <v>4580.5</v>
      </c>
      <c r="K33" s="8">
        <f t="shared" si="31"/>
        <v>9239400</v>
      </c>
      <c r="L33" s="8">
        <f t="shared" si="31"/>
        <v>9239.5</v>
      </c>
      <c r="M33" s="9"/>
      <c r="N33" s="9"/>
      <c r="O33" s="9"/>
      <c r="P33" s="9"/>
      <c r="Q33" s="21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31.5" x14ac:dyDescent="0.25">
      <c r="A34" s="19" t="s">
        <v>54</v>
      </c>
      <c r="B34" s="20" t="s">
        <v>17</v>
      </c>
      <c r="C34" s="20" t="s">
        <v>19</v>
      </c>
      <c r="D34" s="20" t="s">
        <v>52</v>
      </c>
      <c r="E34" s="20" t="s">
        <v>55</v>
      </c>
      <c r="F34" s="20"/>
      <c r="G34" s="9">
        <v>12495000</v>
      </c>
      <c r="H34" s="8">
        <f>H35</f>
        <v>12495.4</v>
      </c>
      <c r="I34" s="8">
        <f t="shared" ref="I34:L34" si="32">I35</f>
        <v>4580436.72</v>
      </c>
      <c r="J34" s="8">
        <f t="shared" si="32"/>
        <v>4580.5</v>
      </c>
      <c r="K34" s="8">
        <f t="shared" si="32"/>
        <v>9239400</v>
      </c>
      <c r="L34" s="8">
        <f t="shared" si="32"/>
        <v>9239.5</v>
      </c>
      <c r="M34" s="9"/>
      <c r="N34" s="9"/>
      <c r="O34" s="9"/>
      <c r="P34" s="9"/>
      <c r="Q34" s="21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63" x14ac:dyDescent="0.25">
      <c r="A35" s="28" t="s">
        <v>56</v>
      </c>
      <c r="B35" s="25" t="s">
        <v>17</v>
      </c>
      <c r="C35" s="25" t="s">
        <v>19</v>
      </c>
      <c r="D35" s="25" t="s">
        <v>52</v>
      </c>
      <c r="E35" s="25" t="s">
        <v>55</v>
      </c>
      <c r="F35" s="25" t="s">
        <v>42</v>
      </c>
      <c r="G35" s="2">
        <v>12495000</v>
      </c>
      <c r="H35" s="1">
        <f>12495+0.4</f>
        <v>12495.4</v>
      </c>
      <c r="I35" s="2">
        <v>4580436.72</v>
      </c>
      <c r="J35" s="1">
        <f>4580.4+0.1</f>
        <v>4580.5</v>
      </c>
      <c r="K35" s="2">
        <v>9239400</v>
      </c>
      <c r="L35" s="1">
        <f>9239.4+0.1</f>
        <v>9239.5</v>
      </c>
      <c r="M35" s="2"/>
      <c r="N35" s="2"/>
      <c r="O35" s="2"/>
      <c r="P35" s="2"/>
      <c r="Q35" s="26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47.25" x14ac:dyDescent="0.25">
      <c r="A36" s="15" t="s">
        <v>58</v>
      </c>
      <c r="B36" s="16" t="s">
        <v>57</v>
      </c>
      <c r="C36" s="16"/>
      <c r="D36" s="16"/>
      <c r="E36" s="16"/>
      <c r="F36" s="16"/>
      <c r="G36" s="10">
        <v>267491577.77000001</v>
      </c>
      <c r="H36" s="7">
        <f>H37+H91+H97+H104+H124+H131</f>
        <v>267491.40000000002</v>
      </c>
      <c r="I36" s="7">
        <f t="shared" ref="I36:J36" si="33">I37+I91+I97+I104+I124+I131</f>
        <v>283227345.99000001</v>
      </c>
      <c r="J36" s="7">
        <f t="shared" si="33"/>
        <v>283227.39999999997</v>
      </c>
      <c r="K36" s="7">
        <f t="shared" ref="K36" si="34">K37+K91+K97+K104+K124+K131</f>
        <v>284327645.99000001</v>
      </c>
      <c r="L36" s="7">
        <f t="shared" ref="L36" si="35">L37+L91+L97+L104+L124+L131</f>
        <v>284327.7</v>
      </c>
      <c r="M36" s="7">
        <f t="shared" ref="M36" si="36">M37+M91+M97+M104+M124+M131</f>
        <v>0</v>
      </c>
      <c r="N36" s="7">
        <f t="shared" ref="N36" si="37">N37+N91+N97+N104+N124+N131</f>
        <v>0</v>
      </c>
      <c r="O36" s="7">
        <f t="shared" ref="O36" si="38">O37+O91+O97+O104+O124+O131</f>
        <v>0</v>
      </c>
      <c r="P36" s="7">
        <f t="shared" ref="P36" si="39">P37+P91+P97+P104+P124+P131</f>
        <v>0</v>
      </c>
      <c r="Q36" s="7">
        <f t="shared" ref="Q36" si="40">Q37+Q91+Q97+Q104+Q124+Q131</f>
        <v>0</v>
      </c>
      <c r="R36" s="7">
        <f t="shared" ref="R36" si="41">R37+R91+R97+R104+R124+R131</f>
        <v>0</v>
      </c>
      <c r="S36" s="7">
        <f t="shared" ref="S36" si="42">S37+S91+S97+S104+S124+S131</f>
        <v>0</v>
      </c>
      <c r="T36" s="7">
        <f t="shared" ref="T36" si="43">T37+T91+T97+T104+T124+T131</f>
        <v>0</v>
      </c>
      <c r="U36" s="7">
        <f t="shared" ref="U36" si="44">U37+U91+U97+U104+U124+U131</f>
        <v>0</v>
      </c>
      <c r="V36" s="7">
        <f t="shared" ref="V36" si="45">V37+V91+V97+V104+V124+V131</f>
        <v>0</v>
      </c>
      <c r="W36" s="7">
        <f t="shared" ref="W36" si="46">W37+W91+W97+W104+W124+W131</f>
        <v>0</v>
      </c>
      <c r="X36" s="7">
        <f t="shared" ref="X36" si="47">X37+X91+X97+X104+X124+X131</f>
        <v>0</v>
      </c>
      <c r="Y36" s="7">
        <f t="shared" ref="Y36" si="48">Y37+Y91+Y97+Y104+Y124+Y131</f>
        <v>0</v>
      </c>
      <c r="Z36" s="18"/>
    </row>
    <row r="37" spans="1:26" ht="15.75" x14ac:dyDescent="0.25">
      <c r="A37" s="15" t="s">
        <v>21</v>
      </c>
      <c r="B37" s="16" t="s">
        <v>57</v>
      </c>
      <c r="C37" s="16" t="s">
        <v>19</v>
      </c>
      <c r="D37" s="16" t="s">
        <v>20</v>
      </c>
      <c r="E37" s="16"/>
      <c r="F37" s="16"/>
      <c r="G37" s="10">
        <v>209370576.56999999</v>
      </c>
      <c r="H37" s="7">
        <f>H38+H42+H60+H64</f>
        <v>209370.4</v>
      </c>
      <c r="I37" s="7">
        <f t="shared" ref="I37:J37" si="49">I38+I42+I60+I64</f>
        <v>225523879.30000001</v>
      </c>
      <c r="J37" s="7">
        <f t="shared" si="49"/>
        <v>225523.9</v>
      </c>
      <c r="K37" s="7">
        <f t="shared" ref="K37" si="50">K38+K42+K60+K64</f>
        <v>227706079.30000001</v>
      </c>
      <c r="L37" s="7">
        <f t="shared" ref="L37" si="51">L38+L42+L60+L64</f>
        <v>227706.1</v>
      </c>
      <c r="M37" s="10"/>
      <c r="N37" s="10"/>
      <c r="O37" s="10"/>
      <c r="P37" s="10"/>
      <c r="Q37" s="17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47.25" x14ac:dyDescent="0.25">
      <c r="A38" s="15" t="s">
        <v>60</v>
      </c>
      <c r="B38" s="16" t="s">
        <v>57</v>
      </c>
      <c r="C38" s="16" t="s">
        <v>19</v>
      </c>
      <c r="D38" s="16" t="s">
        <v>59</v>
      </c>
      <c r="E38" s="16"/>
      <c r="F38" s="16"/>
      <c r="G38" s="10">
        <v>2348100</v>
      </c>
      <c r="H38" s="7">
        <f>H39</f>
        <v>2348.1</v>
      </c>
      <c r="I38" s="7">
        <f t="shared" ref="I38:J38" si="52">I39</f>
        <v>2442024</v>
      </c>
      <c r="J38" s="7">
        <f t="shared" si="52"/>
        <v>2442</v>
      </c>
      <c r="K38" s="7">
        <f t="shared" ref="K38" si="53">K39</f>
        <v>2442024</v>
      </c>
      <c r="L38" s="7">
        <f t="shared" ref="L38" si="54">L39</f>
        <v>2442</v>
      </c>
      <c r="M38" s="10"/>
      <c r="N38" s="10"/>
      <c r="O38" s="10"/>
      <c r="P38" s="10"/>
      <c r="Q38" s="17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x14ac:dyDescent="0.25">
      <c r="A39" s="19" t="s">
        <v>47</v>
      </c>
      <c r="B39" s="20" t="s">
        <v>57</v>
      </c>
      <c r="C39" s="20" t="s">
        <v>19</v>
      </c>
      <c r="D39" s="20" t="s">
        <v>59</v>
      </c>
      <c r="E39" s="20" t="s">
        <v>48</v>
      </c>
      <c r="F39" s="20"/>
      <c r="G39" s="9">
        <v>2348100</v>
      </c>
      <c r="H39" s="8">
        <f>H40</f>
        <v>2348.1</v>
      </c>
      <c r="I39" s="9">
        <v>2442024</v>
      </c>
      <c r="J39" s="8">
        <v>2442</v>
      </c>
      <c r="K39" s="9">
        <v>2442024</v>
      </c>
      <c r="L39" s="8">
        <v>2442</v>
      </c>
      <c r="M39" s="9"/>
      <c r="N39" s="9"/>
      <c r="O39" s="9"/>
      <c r="P39" s="9"/>
      <c r="Q39" s="21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47.25" x14ac:dyDescent="0.25">
      <c r="A40" s="19" t="s">
        <v>61</v>
      </c>
      <c r="B40" s="20" t="s">
        <v>57</v>
      </c>
      <c r="C40" s="20" t="s">
        <v>19</v>
      </c>
      <c r="D40" s="20" t="s">
        <v>59</v>
      </c>
      <c r="E40" s="20" t="s">
        <v>62</v>
      </c>
      <c r="F40" s="20"/>
      <c r="G40" s="9">
        <v>2348100</v>
      </c>
      <c r="H40" s="8">
        <v>2348.1</v>
      </c>
      <c r="I40" s="9">
        <v>2442024</v>
      </c>
      <c r="J40" s="8">
        <v>2442</v>
      </c>
      <c r="K40" s="9">
        <v>2442024</v>
      </c>
      <c r="L40" s="8">
        <v>2442</v>
      </c>
      <c r="M40" s="9"/>
      <c r="N40" s="9"/>
      <c r="O40" s="9"/>
      <c r="P40" s="9"/>
      <c r="Q40" s="21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26.75" customHeight="1" x14ac:dyDescent="0.25">
      <c r="A41" s="24" t="s">
        <v>63</v>
      </c>
      <c r="B41" s="25" t="s">
        <v>57</v>
      </c>
      <c r="C41" s="25" t="s">
        <v>19</v>
      </c>
      <c r="D41" s="25" t="s">
        <v>59</v>
      </c>
      <c r="E41" s="25" t="s">
        <v>62</v>
      </c>
      <c r="F41" s="25" t="s">
        <v>33</v>
      </c>
      <c r="G41" s="2">
        <v>2348100</v>
      </c>
      <c r="H41" s="1">
        <v>2348.1</v>
      </c>
      <c r="I41" s="2">
        <v>2442024</v>
      </c>
      <c r="J41" s="1">
        <v>2442</v>
      </c>
      <c r="K41" s="2">
        <v>2442024</v>
      </c>
      <c r="L41" s="1">
        <v>2442</v>
      </c>
      <c r="M41" s="2"/>
      <c r="N41" s="2"/>
      <c r="O41" s="2"/>
      <c r="P41" s="2"/>
      <c r="Q41" s="26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63" x14ac:dyDescent="0.25">
      <c r="A42" s="15" t="s">
        <v>65</v>
      </c>
      <c r="B42" s="16" t="s">
        <v>57</v>
      </c>
      <c r="C42" s="16" t="s">
        <v>19</v>
      </c>
      <c r="D42" s="16" t="s">
        <v>64</v>
      </c>
      <c r="E42" s="16"/>
      <c r="F42" s="16"/>
      <c r="G42" s="10">
        <v>25457447</v>
      </c>
      <c r="H42" s="7">
        <f>H43</f>
        <v>25457.399999999998</v>
      </c>
      <c r="I42" s="7">
        <f t="shared" ref="I42:J43" si="55">I43</f>
        <v>26308620</v>
      </c>
      <c r="J42" s="7">
        <f t="shared" si="55"/>
        <v>26308.600000000002</v>
      </c>
      <c r="K42" s="7">
        <f t="shared" ref="K42:K43" si="56">K43</f>
        <v>26308520</v>
      </c>
      <c r="L42" s="7">
        <f t="shared" ref="L42:L43" si="57">L43</f>
        <v>26308.5</v>
      </c>
      <c r="M42" s="10"/>
      <c r="N42" s="10"/>
      <c r="O42" s="10"/>
      <c r="P42" s="10"/>
      <c r="Q42" s="17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63" x14ac:dyDescent="0.25">
      <c r="A43" s="19" t="s">
        <v>24</v>
      </c>
      <c r="B43" s="20" t="s">
        <v>57</v>
      </c>
      <c r="C43" s="20" t="s">
        <v>19</v>
      </c>
      <c r="D43" s="20" t="s">
        <v>64</v>
      </c>
      <c r="E43" s="20" t="s">
        <v>25</v>
      </c>
      <c r="F43" s="20"/>
      <c r="G43" s="9">
        <v>25457447</v>
      </c>
      <c r="H43" s="8">
        <f>H44</f>
        <v>25457.399999999998</v>
      </c>
      <c r="I43" s="8">
        <f t="shared" si="55"/>
        <v>26308620</v>
      </c>
      <c r="J43" s="8">
        <f t="shared" si="55"/>
        <v>26308.600000000002</v>
      </c>
      <c r="K43" s="8">
        <f t="shared" si="56"/>
        <v>26308520</v>
      </c>
      <c r="L43" s="8">
        <f t="shared" si="57"/>
        <v>26308.5</v>
      </c>
      <c r="M43" s="9"/>
      <c r="N43" s="9"/>
      <c r="O43" s="9"/>
      <c r="P43" s="9"/>
      <c r="Q43" s="21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31.5" x14ac:dyDescent="0.25">
      <c r="A44" s="19" t="s">
        <v>66</v>
      </c>
      <c r="B44" s="20" t="s">
        <v>57</v>
      </c>
      <c r="C44" s="20" t="s">
        <v>19</v>
      </c>
      <c r="D44" s="20" t="s">
        <v>64</v>
      </c>
      <c r="E44" s="20" t="s">
        <v>67</v>
      </c>
      <c r="F44" s="20"/>
      <c r="G44" s="9">
        <v>25457447</v>
      </c>
      <c r="H44" s="8">
        <f>H45+H51</f>
        <v>25457.399999999998</v>
      </c>
      <c r="I44" s="8">
        <f t="shared" ref="I44:J44" si="58">I45+I51</f>
        <v>26308620</v>
      </c>
      <c r="J44" s="8">
        <f t="shared" si="58"/>
        <v>26308.600000000002</v>
      </c>
      <c r="K44" s="8">
        <f t="shared" ref="K44" si="59">K45+K51</f>
        <v>26308520</v>
      </c>
      <c r="L44" s="8">
        <f t="shared" ref="L44" si="60">L45+L51</f>
        <v>26308.5</v>
      </c>
      <c r="M44" s="9"/>
      <c r="N44" s="9"/>
      <c r="O44" s="9"/>
      <c r="P44" s="9"/>
      <c r="Q44" s="21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47.25" x14ac:dyDescent="0.25">
      <c r="A45" s="19" t="s">
        <v>68</v>
      </c>
      <c r="B45" s="20" t="s">
        <v>57</v>
      </c>
      <c r="C45" s="20" t="s">
        <v>19</v>
      </c>
      <c r="D45" s="20" t="s">
        <v>64</v>
      </c>
      <c r="E45" s="20" t="s">
        <v>69</v>
      </c>
      <c r="F45" s="20"/>
      <c r="G45" s="9">
        <v>21347847</v>
      </c>
      <c r="H45" s="8">
        <f>H46+H49</f>
        <v>21347.8</v>
      </c>
      <c r="I45" s="8">
        <f t="shared" ref="I45:J45" si="61">I46+I49</f>
        <v>22198920</v>
      </c>
      <c r="J45" s="8">
        <f t="shared" si="61"/>
        <v>22198.9</v>
      </c>
      <c r="K45" s="8">
        <f t="shared" ref="K45" si="62">K46+K49</f>
        <v>22198920</v>
      </c>
      <c r="L45" s="8">
        <f t="shared" ref="L45" si="63">L46+L49</f>
        <v>22198.9</v>
      </c>
      <c r="M45" s="9"/>
      <c r="N45" s="9"/>
      <c r="O45" s="9"/>
      <c r="P45" s="9"/>
      <c r="Q45" s="21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x14ac:dyDescent="0.25">
      <c r="A46" s="19" t="s">
        <v>70</v>
      </c>
      <c r="B46" s="20" t="s">
        <v>57</v>
      </c>
      <c r="C46" s="20" t="s">
        <v>19</v>
      </c>
      <c r="D46" s="20" t="s">
        <v>64</v>
      </c>
      <c r="E46" s="20" t="s">
        <v>71</v>
      </c>
      <c r="F46" s="20"/>
      <c r="G46" s="9">
        <v>71000</v>
      </c>
      <c r="H46" s="8">
        <f>H47+H48</f>
        <v>71</v>
      </c>
      <c r="I46" s="8">
        <f t="shared" ref="I46:J46" si="64">I47+I48</f>
        <v>71000</v>
      </c>
      <c r="J46" s="8">
        <f t="shared" si="64"/>
        <v>71</v>
      </c>
      <c r="K46" s="8">
        <f t="shared" ref="K46" si="65">K47+K48</f>
        <v>71000</v>
      </c>
      <c r="L46" s="8">
        <f t="shared" ref="L46" si="66">L47+L48</f>
        <v>71</v>
      </c>
      <c r="M46" s="9"/>
      <c r="N46" s="9"/>
      <c r="O46" s="9"/>
      <c r="P46" s="9"/>
      <c r="Q46" s="21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47.25" x14ac:dyDescent="0.25">
      <c r="A47" s="28" t="s">
        <v>72</v>
      </c>
      <c r="B47" s="25" t="s">
        <v>57</v>
      </c>
      <c r="C47" s="25" t="s">
        <v>19</v>
      </c>
      <c r="D47" s="25" t="s">
        <v>64</v>
      </c>
      <c r="E47" s="25" t="s">
        <v>71</v>
      </c>
      <c r="F47" s="25" t="s">
        <v>42</v>
      </c>
      <c r="G47" s="2">
        <v>70000</v>
      </c>
      <c r="H47" s="1">
        <v>70</v>
      </c>
      <c r="I47" s="2">
        <v>70000</v>
      </c>
      <c r="J47" s="1">
        <v>70</v>
      </c>
      <c r="K47" s="2">
        <v>70000</v>
      </c>
      <c r="L47" s="1">
        <v>70</v>
      </c>
      <c r="M47" s="2"/>
      <c r="N47" s="2"/>
      <c r="O47" s="2"/>
      <c r="P47" s="2"/>
      <c r="Q47" s="26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31.5" x14ac:dyDescent="0.25">
      <c r="A48" s="28" t="s">
        <v>73</v>
      </c>
      <c r="B48" s="25" t="s">
        <v>57</v>
      </c>
      <c r="C48" s="25" t="s">
        <v>19</v>
      </c>
      <c r="D48" s="25" t="s">
        <v>64</v>
      </c>
      <c r="E48" s="25" t="s">
        <v>71</v>
      </c>
      <c r="F48" s="25" t="s">
        <v>44</v>
      </c>
      <c r="G48" s="2">
        <v>1000</v>
      </c>
      <c r="H48" s="1">
        <v>1</v>
      </c>
      <c r="I48" s="2">
        <v>1000</v>
      </c>
      <c r="J48" s="1">
        <v>1</v>
      </c>
      <c r="K48" s="2">
        <v>1000</v>
      </c>
      <c r="L48" s="1">
        <v>1</v>
      </c>
      <c r="M48" s="2"/>
      <c r="N48" s="2"/>
      <c r="O48" s="2"/>
      <c r="P48" s="2"/>
      <c r="Q48" s="26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31.5" x14ac:dyDescent="0.25">
      <c r="A49" s="19" t="s">
        <v>34</v>
      </c>
      <c r="B49" s="20" t="s">
        <v>57</v>
      </c>
      <c r="C49" s="20" t="s">
        <v>19</v>
      </c>
      <c r="D49" s="20" t="s">
        <v>64</v>
      </c>
      <c r="E49" s="20" t="s">
        <v>74</v>
      </c>
      <c r="F49" s="20"/>
      <c r="G49" s="9">
        <v>21276847</v>
      </c>
      <c r="H49" s="8">
        <f>H50</f>
        <v>21276.799999999999</v>
      </c>
      <c r="I49" s="8">
        <f t="shared" ref="I49:J49" si="67">I50</f>
        <v>22127920</v>
      </c>
      <c r="J49" s="8">
        <f t="shared" si="67"/>
        <v>22127.9</v>
      </c>
      <c r="K49" s="8">
        <f t="shared" ref="K49" si="68">K50</f>
        <v>22127920</v>
      </c>
      <c r="L49" s="8">
        <f t="shared" ref="L49" si="69">L50</f>
        <v>22127.9</v>
      </c>
      <c r="M49" s="9"/>
      <c r="N49" s="9"/>
      <c r="O49" s="9"/>
      <c r="P49" s="9"/>
      <c r="Q49" s="21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94.5" x14ac:dyDescent="0.25">
      <c r="A50" s="28" t="s">
        <v>36</v>
      </c>
      <c r="B50" s="25" t="s">
        <v>57</v>
      </c>
      <c r="C50" s="25" t="s">
        <v>19</v>
      </c>
      <c r="D50" s="25" t="s">
        <v>64</v>
      </c>
      <c r="E50" s="25" t="s">
        <v>74</v>
      </c>
      <c r="F50" s="25" t="s">
        <v>33</v>
      </c>
      <c r="G50" s="2">
        <v>21276847</v>
      </c>
      <c r="H50" s="1">
        <v>21276.799999999999</v>
      </c>
      <c r="I50" s="2">
        <v>22127920</v>
      </c>
      <c r="J50" s="1">
        <v>22127.9</v>
      </c>
      <c r="K50" s="2">
        <v>22127920</v>
      </c>
      <c r="L50" s="1">
        <v>22127.9</v>
      </c>
      <c r="M50" s="2"/>
      <c r="N50" s="2"/>
      <c r="O50" s="2"/>
      <c r="P50" s="2"/>
      <c r="Q50" s="26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31.5" x14ac:dyDescent="0.25">
      <c r="A51" s="19" t="s">
        <v>75</v>
      </c>
      <c r="B51" s="20" t="s">
        <v>57</v>
      </c>
      <c r="C51" s="20" t="s">
        <v>19</v>
      </c>
      <c r="D51" s="20" t="s">
        <v>64</v>
      </c>
      <c r="E51" s="20" t="s">
        <v>76</v>
      </c>
      <c r="F51" s="20"/>
      <c r="G51" s="9">
        <v>4109600</v>
      </c>
      <c r="H51" s="8">
        <f>H52+H54+H56+H58</f>
        <v>4109.5999999999995</v>
      </c>
      <c r="I51" s="8">
        <f t="shared" ref="I51:J51" si="70">I52+I54+I56+I58</f>
        <v>4109700</v>
      </c>
      <c r="J51" s="8">
        <f t="shared" si="70"/>
        <v>4109.7</v>
      </c>
      <c r="K51" s="8">
        <f t="shared" ref="K51" si="71">K52+K54+K56+K58</f>
        <v>4109600</v>
      </c>
      <c r="L51" s="8">
        <f t="shared" ref="L51" si="72">L52+L54+L56+L58</f>
        <v>4109.6000000000004</v>
      </c>
      <c r="M51" s="9"/>
      <c r="N51" s="9"/>
      <c r="O51" s="9"/>
      <c r="P51" s="9"/>
      <c r="Q51" s="21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47.25" x14ac:dyDescent="0.25">
      <c r="A52" s="19" t="s">
        <v>77</v>
      </c>
      <c r="B52" s="20" t="s">
        <v>57</v>
      </c>
      <c r="C52" s="20" t="s">
        <v>19</v>
      </c>
      <c r="D52" s="20" t="s">
        <v>64</v>
      </c>
      <c r="E52" s="20" t="s">
        <v>78</v>
      </c>
      <c r="F52" s="20"/>
      <c r="G52" s="9">
        <v>1675100</v>
      </c>
      <c r="H52" s="8">
        <f>H53</f>
        <v>1675.1</v>
      </c>
      <c r="I52" s="8">
        <f t="shared" ref="I52:J52" si="73">I53</f>
        <v>1675100</v>
      </c>
      <c r="J52" s="8">
        <f t="shared" si="73"/>
        <v>1675.1</v>
      </c>
      <c r="K52" s="8">
        <f t="shared" ref="K52" si="74">K53</f>
        <v>1675100</v>
      </c>
      <c r="L52" s="8">
        <f t="shared" ref="L52" si="75">L53</f>
        <v>1675.1</v>
      </c>
      <c r="M52" s="9"/>
      <c r="N52" s="9"/>
      <c r="O52" s="9"/>
      <c r="P52" s="9"/>
      <c r="Q52" s="21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41" customHeight="1" x14ac:dyDescent="0.25">
      <c r="A53" s="24" t="s">
        <v>79</v>
      </c>
      <c r="B53" s="25" t="s">
        <v>57</v>
      </c>
      <c r="C53" s="25" t="s">
        <v>19</v>
      </c>
      <c r="D53" s="25" t="s">
        <v>64</v>
      </c>
      <c r="E53" s="25" t="s">
        <v>78</v>
      </c>
      <c r="F53" s="25" t="s">
        <v>33</v>
      </c>
      <c r="G53" s="2">
        <v>1675100</v>
      </c>
      <c r="H53" s="1">
        <v>1675.1</v>
      </c>
      <c r="I53" s="2">
        <v>1675100</v>
      </c>
      <c r="J53" s="1">
        <v>1675.1</v>
      </c>
      <c r="K53" s="2">
        <v>1675100</v>
      </c>
      <c r="L53" s="1">
        <v>1675.1</v>
      </c>
      <c r="M53" s="2"/>
      <c r="N53" s="2"/>
      <c r="O53" s="2"/>
      <c r="P53" s="2"/>
      <c r="Q53" s="26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47.25" x14ac:dyDescent="0.25">
      <c r="A54" s="19" t="s">
        <v>80</v>
      </c>
      <c r="B54" s="20" t="s">
        <v>57</v>
      </c>
      <c r="C54" s="20" t="s">
        <v>19</v>
      </c>
      <c r="D54" s="20" t="s">
        <v>64</v>
      </c>
      <c r="E54" s="20" t="s">
        <v>81</v>
      </c>
      <c r="F54" s="20"/>
      <c r="G54" s="9">
        <v>1094400</v>
      </c>
      <c r="H54" s="8">
        <f>H55</f>
        <v>1094.4000000000001</v>
      </c>
      <c r="I54" s="8">
        <f t="shared" ref="I54:J54" si="76">I55</f>
        <v>1094500</v>
      </c>
      <c r="J54" s="8">
        <f t="shared" si="76"/>
        <v>1094.5</v>
      </c>
      <c r="K54" s="8">
        <f t="shared" ref="K54" si="77">K55</f>
        <v>1094500</v>
      </c>
      <c r="L54" s="8">
        <f t="shared" ref="L54" si="78">L55</f>
        <v>1094.5</v>
      </c>
      <c r="M54" s="9"/>
      <c r="N54" s="9"/>
      <c r="O54" s="9"/>
      <c r="P54" s="9"/>
      <c r="Q54" s="21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24.5" customHeight="1" x14ac:dyDescent="0.25">
      <c r="A55" s="24" t="s">
        <v>82</v>
      </c>
      <c r="B55" s="25" t="s">
        <v>57</v>
      </c>
      <c r="C55" s="25" t="s">
        <v>19</v>
      </c>
      <c r="D55" s="25" t="s">
        <v>64</v>
      </c>
      <c r="E55" s="25" t="s">
        <v>81</v>
      </c>
      <c r="F55" s="25" t="s">
        <v>33</v>
      </c>
      <c r="G55" s="2">
        <v>1094400</v>
      </c>
      <c r="H55" s="1">
        <v>1094.4000000000001</v>
      </c>
      <c r="I55" s="2">
        <v>1094500</v>
      </c>
      <c r="J55" s="1">
        <v>1094.5</v>
      </c>
      <c r="K55" s="2">
        <v>1094500</v>
      </c>
      <c r="L55" s="1">
        <v>1094.5</v>
      </c>
      <c r="M55" s="2"/>
      <c r="N55" s="2"/>
      <c r="O55" s="2"/>
      <c r="P55" s="2"/>
      <c r="Q55" s="26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12.5" customHeight="1" x14ac:dyDescent="0.25">
      <c r="A56" s="29" t="s">
        <v>83</v>
      </c>
      <c r="B56" s="20" t="s">
        <v>57</v>
      </c>
      <c r="C56" s="20" t="s">
        <v>19</v>
      </c>
      <c r="D56" s="20" t="s">
        <v>64</v>
      </c>
      <c r="E56" s="20" t="s">
        <v>84</v>
      </c>
      <c r="F56" s="20"/>
      <c r="G56" s="9">
        <v>624700</v>
      </c>
      <c r="H56" s="8">
        <f>H57</f>
        <v>624.70000000000005</v>
      </c>
      <c r="I56" s="8">
        <f t="shared" ref="I56:J56" si="79">I57</f>
        <v>624700</v>
      </c>
      <c r="J56" s="8">
        <f t="shared" si="79"/>
        <v>624.70000000000005</v>
      </c>
      <c r="K56" s="8">
        <f t="shared" ref="K56" si="80">K57</f>
        <v>624700</v>
      </c>
      <c r="L56" s="8">
        <f t="shared" ref="L56" si="81">L57</f>
        <v>624.70000000000005</v>
      </c>
      <c r="M56" s="9"/>
      <c r="N56" s="9"/>
      <c r="O56" s="9"/>
      <c r="P56" s="9"/>
      <c r="Q56" s="21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89" x14ac:dyDescent="0.25">
      <c r="A57" s="24" t="s">
        <v>85</v>
      </c>
      <c r="B57" s="25" t="s">
        <v>57</v>
      </c>
      <c r="C57" s="25" t="s">
        <v>19</v>
      </c>
      <c r="D57" s="25" t="s">
        <v>64</v>
      </c>
      <c r="E57" s="25" t="s">
        <v>84</v>
      </c>
      <c r="F57" s="25" t="s">
        <v>33</v>
      </c>
      <c r="G57" s="2">
        <v>624700</v>
      </c>
      <c r="H57" s="1">
        <v>624.70000000000005</v>
      </c>
      <c r="I57" s="2">
        <v>624700</v>
      </c>
      <c r="J57" s="1">
        <v>624.70000000000005</v>
      </c>
      <c r="K57" s="2">
        <v>624700</v>
      </c>
      <c r="L57" s="1">
        <v>624.70000000000005</v>
      </c>
      <c r="M57" s="2"/>
      <c r="N57" s="2"/>
      <c r="O57" s="2"/>
      <c r="P57" s="2"/>
      <c r="Q57" s="26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31.5" x14ac:dyDescent="0.25">
      <c r="A58" s="19" t="s">
        <v>86</v>
      </c>
      <c r="B58" s="20" t="s">
        <v>57</v>
      </c>
      <c r="C58" s="20" t="s">
        <v>19</v>
      </c>
      <c r="D58" s="20" t="s">
        <v>64</v>
      </c>
      <c r="E58" s="20" t="s">
        <v>87</v>
      </c>
      <c r="F58" s="20"/>
      <c r="G58" s="9">
        <v>715400</v>
      </c>
      <c r="H58" s="8">
        <f>H59</f>
        <v>715.4</v>
      </c>
      <c r="I58" s="8">
        <f t="shared" ref="I58:J58" si="82">I59</f>
        <v>715400</v>
      </c>
      <c r="J58" s="8">
        <f t="shared" si="82"/>
        <v>715.4</v>
      </c>
      <c r="K58" s="8">
        <f t="shared" ref="K58" si="83">K59</f>
        <v>715300</v>
      </c>
      <c r="L58" s="8">
        <f t="shared" ref="L58" si="84">L59</f>
        <v>715.3</v>
      </c>
      <c r="M58" s="9"/>
      <c r="N58" s="9"/>
      <c r="O58" s="9"/>
      <c r="P58" s="9"/>
      <c r="Q58" s="21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26" customHeight="1" x14ac:dyDescent="0.25">
      <c r="A59" s="24" t="s">
        <v>88</v>
      </c>
      <c r="B59" s="25" t="s">
        <v>57</v>
      </c>
      <c r="C59" s="25" t="s">
        <v>19</v>
      </c>
      <c r="D59" s="25" t="s">
        <v>64</v>
      </c>
      <c r="E59" s="25" t="s">
        <v>87</v>
      </c>
      <c r="F59" s="25" t="s">
        <v>33</v>
      </c>
      <c r="G59" s="2">
        <v>715400</v>
      </c>
      <c r="H59" s="1">
        <v>715.4</v>
      </c>
      <c r="I59" s="2">
        <v>715400</v>
      </c>
      <c r="J59" s="1">
        <v>715.4</v>
      </c>
      <c r="K59" s="2">
        <v>715300</v>
      </c>
      <c r="L59" s="1">
        <v>715.3</v>
      </c>
      <c r="M59" s="2"/>
      <c r="N59" s="2"/>
      <c r="O59" s="2"/>
      <c r="P59" s="2"/>
      <c r="Q59" s="26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5.75" x14ac:dyDescent="0.25">
      <c r="A60" s="15" t="s">
        <v>90</v>
      </c>
      <c r="B60" s="16" t="s">
        <v>57</v>
      </c>
      <c r="C60" s="16" t="s">
        <v>19</v>
      </c>
      <c r="D60" s="16" t="s">
        <v>89</v>
      </c>
      <c r="E60" s="16"/>
      <c r="F60" s="16"/>
      <c r="G60" s="10">
        <v>6000</v>
      </c>
      <c r="H60" s="7">
        <f>H61</f>
        <v>6</v>
      </c>
      <c r="I60" s="7">
        <f t="shared" ref="I60:J62" si="85">I61</f>
        <v>5300</v>
      </c>
      <c r="J60" s="7">
        <f t="shared" si="85"/>
        <v>5.3</v>
      </c>
      <c r="K60" s="7">
        <f t="shared" ref="K60:K62" si="86">K61</f>
        <v>0</v>
      </c>
      <c r="L60" s="7">
        <f t="shared" ref="L60:L61" si="87">L61</f>
        <v>0</v>
      </c>
      <c r="M60" s="10"/>
      <c r="N60" s="10"/>
      <c r="O60" s="10"/>
      <c r="P60" s="10"/>
      <c r="Q60" s="17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x14ac:dyDescent="0.25">
      <c r="A61" s="19" t="s">
        <v>47</v>
      </c>
      <c r="B61" s="20" t="s">
        <v>57</v>
      </c>
      <c r="C61" s="20" t="s">
        <v>19</v>
      </c>
      <c r="D61" s="20" t="s">
        <v>89</v>
      </c>
      <c r="E61" s="20" t="s">
        <v>48</v>
      </c>
      <c r="F61" s="20"/>
      <c r="G61" s="9">
        <v>6000</v>
      </c>
      <c r="H61" s="8">
        <f>H62</f>
        <v>6</v>
      </c>
      <c r="I61" s="8">
        <f t="shared" si="85"/>
        <v>5300</v>
      </c>
      <c r="J61" s="8">
        <f t="shared" si="85"/>
        <v>5.3</v>
      </c>
      <c r="K61" s="8">
        <f t="shared" si="86"/>
        <v>0</v>
      </c>
      <c r="L61" s="8">
        <f t="shared" si="87"/>
        <v>0</v>
      </c>
      <c r="M61" s="9"/>
      <c r="N61" s="9"/>
      <c r="O61" s="9"/>
      <c r="P61" s="9"/>
      <c r="Q61" s="21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47.25" x14ac:dyDescent="0.25">
      <c r="A62" s="19" t="s">
        <v>91</v>
      </c>
      <c r="B62" s="20" t="s">
        <v>57</v>
      </c>
      <c r="C62" s="20" t="s">
        <v>19</v>
      </c>
      <c r="D62" s="20" t="s">
        <v>89</v>
      </c>
      <c r="E62" s="20" t="s">
        <v>92</v>
      </c>
      <c r="F62" s="20"/>
      <c r="G62" s="9">
        <v>6000</v>
      </c>
      <c r="H62" s="8">
        <f>H63</f>
        <v>6</v>
      </c>
      <c r="I62" s="8">
        <f t="shared" si="85"/>
        <v>5300</v>
      </c>
      <c r="J62" s="8">
        <f t="shared" si="85"/>
        <v>5.3</v>
      </c>
      <c r="K62" s="8">
        <f t="shared" si="86"/>
        <v>0</v>
      </c>
      <c r="L62" s="8">
        <v>0</v>
      </c>
      <c r="M62" s="9"/>
      <c r="N62" s="9"/>
      <c r="O62" s="9"/>
      <c r="P62" s="9"/>
      <c r="Q62" s="21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90.75" customHeight="1" x14ac:dyDescent="0.25">
      <c r="A63" s="28" t="s">
        <v>93</v>
      </c>
      <c r="B63" s="25" t="s">
        <v>57</v>
      </c>
      <c r="C63" s="25" t="s">
        <v>19</v>
      </c>
      <c r="D63" s="25" t="s">
        <v>89</v>
      </c>
      <c r="E63" s="25" t="s">
        <v>92</v>
      </c>
      <c r="F63" s="25" t="s">
        <v>42</v>
      </c>
      <c r="G63" s="2">
        <v>6000</v>
      </c>
      <c r="H63" s="1">
        <v>6</v>
      </c>
      <c r="I63" s="2">
        <v>5300</v>
      </c>
      <c r="J63" s="1">
        <v>5.3</v>
      </c>
      <c r="K63" s="2"/>
      <c r="L63" s="1">
        <v>0</v>
      </c>
      <c r="M63" s="2"/>
      <c r="N63" s="2"/>
      <c r="O63" s="2"/>
      <c r="P63" s="2"/>
      <c r="Q63" s="26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5.75" x14ac:dyDescent="0.25">
      <c r="A64" s="15" t="s">
        <v>53</v>
      </c>
      <c r="B64" s="16" t="s">
        <v>57</v>
      </c>
      <c r="C64" s="16" t="s">
        <v>19</v>
      </c>
      <c r="D64" s="16" t="s">
        <v>52</v>
      </c>
      <c r="E64" s="16"/>
      <c r="F64" s="16"/>
      <c r="G64" s="10">
        <v>181559029.56999999</v>
      </c>
      <c r="H64" s="7">
        <f>H65+H77</f>
        <v>181558.9</v>
      </c>
      <c r="I64" s="7">
        <f t="shared" ref="I64:J64" si="88">I65+I77</f>
        <v>196767935.30000001</v>
      </c>
      <c r="J64" s="7">
        <f t="shared" si="88"/>
        <v>196768</v>
      </c>
      <c r="K64" s="7">
        <f t="shared" ref="K64" si="89">K65+K77</f>
        <v>198955535.30000001</v>
      </c>
      <c r="L64" s="7">
        <f t="shared" ref="L64" si="90">L65+L77</f>
        <v>198955.6</v>
      </c>
      <c r="M64" s="10"/>
      <c r="N64" s="10"/>
      <c r="O64" s="10"/>
      <c r="P64" s="10"/>
      <c r="Q64" s="17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78.75" x14ac:dyDescent="0.25">
      <c r="A65" s="19" t="s">
        <v>94</v>
      </c>
      <c r="B65" s="20" t="s">
        <v>57</v>
      </c>
      <c r="C65" s="20" t="s">
        <v>19</v>
      </c>
      <c r="D65" s="20" t="s">
        <v>52</v>
      </c>
      <c r="E65" s="20" t="s">
        <v>95</v>
      </c>
      <c r="F65" s="20"/>
      <c r="G65" s="9">
        <v>1652920.83</v>
      </c>
      <c r="H65" s="8">
        <f>H66+H73</f>
        <v>1652.9</v>
      </c>
      <c r="I65" s="8">
        <f t="shared" ref="I65:J65" si="91">I66+I73</f>
        <v>1652920.83</v>
      </c>
      <c r="J65" s="8">
        <f t="shared" si="91"/>
        <v>1652.9</v>
      </c>
      <c r="K65" s="8">
        <f t="shared" ref="K65" si="92">K66+K73</f>
        <v>1652920.83</v>
      </c>
      <c r="L65" s="8">
        <f t="shared" ref="L65" si="93">L66+L73</f>
        <v>1652.9</v>
      </c>
      <c r="M65" s="9"/>
      <c r="N65" s="9"/>
      <c r="O65" s="9"/>
      <c r="P65" s="9"/>
      <c r="Q65" s="21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47.25" x14ac:dyDescent="0.25">
      <c r="A66" s="19" t="s">
        <v>96</v>
      </c>
      <c r="B66" s="20" t="s">
        <v>57</v>
      </c>
      <c r="C66" s="20" t="s">
        <v>19</v>
      </c>
      <c r="D66" s="20" t="s">
        <v>52</v>
      </c>
      <c r="E66" s="20" t="s">
        <v>97</v>
      </c>
      <c r="F66" s="20"/>
      <c r="G66" s="9">
        <v>1642920.83</v>
      </c>
      <c r="H66" s="8">
        <f>H67+H70</f>
        <v>1642.9</v>
      </c>
      <c r="I66" s="8">
        <f t="shared" ref="I66:J66" si="94">I67+I70</f>
        <v>1642920.83</v>
      </c>
      <c r="J66" s="8">
        <f t="shared" si="94"/>
        <v>1642.9</v>
      </c>
      <c r="K66" s="8">
        <f t="shared" ref="K66" si="95">K67+K70</f>
        <v>1642920.83</v>
      </c>
      <c r="L66" s="8">
        <f t="shared" ref="L66" si="96">L67+L70</f>
        <v>1642.9</v>
      </c>
      <c r="M66" s="9"/>
      <c r="N66" s="9"/>
      <c r="O66" s="9"/>
      <c r="P66" s="9"/>
      <c r="Q66" s="21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31.5" x14ac:dyDescent="0.25">
      <c r="A67" s="19" t="s">
        <v>98</v>
      </c>
      <c r="B67" s="20" t="s">
        <v>57</v>
      </c>
      <c r="C67" s="20" t="s">
        <v>19</v>
      </c>
      <c r="D67" s="20" t="s">
        <v>52</v>
      </c>
      <c r="E67" s="20" t="s">
        <v>99</v>
      </c>
      <c r="F67" s="20"/>
      <c r="G67" s="9">
        <v>30000</v>
      </c>
      <c r="H67" s="8">
        <f>H68</f>
        <v>30</v>
      </c>
      <c r="I67" s="8">
        <f t="shared" ref="I67:J68" si="97">I68</f>
        <v>30000</v>
      </c>
      <c r="J67" s="8">
        <f t="shared" si="97"/>
        <v>30</v>
      </c>
      <c r="K67" s="8">
        <f t="shared" ref="K67:K68" si="98">K68</f>
        <v>30000</v>
      </c>
      <c r="L67" s="8">
        <f t="shared" ref="L67:L68" si="99">L68</f>
        <v>30</v>
      </c>
      <c r="M67" s="9"/>
      <c r="N67" s="9"/>
      <c r="O67" s="9"/>
      <c r="P67" s="9"/>
      <c r="Q67" s="21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63" x14ac:dyDescent="0.25">
      <c r="A68" s="19" t="s">
        <v>100</v>
      </c>
      <c r="B68" s="20" t="s">
        <v>57</v>
      </c>
      <c r="C68" s="20" t="s">
        <v>19</v>
      </c>
      <c r="D68" s="20" t="s">
        <v>52</v>
      </c>
      <c r="E68" s="20" t="s">
        <v>101</v>
      </c>
      <c r="F68" s="20"/>
      <c r="G68" s="9">
        <v>30000</v>
      </c>
      <c r="H68" s="8">
        <f>H69</f>
        <v>30</v>
      </c>
      <c r="I68" s="8">
        <f t="shared" si="97"/>
        <v>30000</v>
      </c>
      <c r="J68" s="8">
        <f t="shared" si="97"/>
        <v>30</v>
      </c>
      <c r="K68" s="8">
        <f t="shared" si="98"/>
        <v>30000</v>
      </c>
      <c r="L68" s="8">
        <f t="shared" si="99"/>
        <v>30</v>
      </c>
      <c r="M68" s="9"/>
      <c r="N68" s="9"/>
      <c r="O68" s="9"/>
      <c r="P68" s="9"/>
      <c r="Q68" s="21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32" customHeight="1" x14ac:dyDescent="0.25">
      <c r="A69" s="24" t="s">
        <v>102</v>
      </c>
      <c r="B69" s="25" t="s">
        <v>57</v>
      </c>
      <c r="C69" s="25" t="s">
        <v>19</v>
      </c>
      <c r="D69" s="25" t="s">
        <v>52</v>
      </c>
      <c r="E69" s="25" t="s">
        <v>101</v>
      </c>
      <c r="F69" s="25" t="s">
        <v>33</v>
      </c>
      <c r="G69" s="2">
        <v>30000</v>
      </c>
      <c r="H69" s="1">
        <v>30</v>
      </c>
      <c r="I69" s="2">
        <v>30000</v>
      </c>
      <c r="J69" s="1">
        <v>30</v>
      </c>
      <c r="K69" s="2">
        <v>30000</v>
      </c>
      <c r="L69" s="1">
        <v>30</v>
      </c>
      <c r="M69" s="2"/>
      <c r="N69" s="2"/>
      <c r="O69" s="2"/>
      <c r="P69" s="2"/>
      <c r="Q69" s="26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47.25" x14ac:dyDescent="0.25">
      <c r="A70" s="19" t="s">
        <v>103</v>
      </c>
      <c r="B70" s="20" t="s">
        <v>57</v>
      </c>
      <c r="C70" s="20" t="s">
        <v>19</v>
      </c>
      <c r="D70" s="20" t="s">
        <v>52</v>
      </c>
      <c r="E70" s="20" t="s">
        <v>104</v>
      </c>
      <c r="F70" s="20"/>
      <c r="G70" s="9">
        <v>1612920.83</v>
      </c>
      <c r="H70" s="8">
        <f>H71</f>
        <v>1612.9</v>
      </c>
      <c r="I70" s="8">
        <f t="shared" ref="I70:J71" si="100">I71</f>
        <v>1612920.83</v>
      </c>
      <c r="J70" s="8">
        <f t="shared" si="100"/>
        <v>1612.9</v>
      </c>
      <c r="K70" s="8">
        <f t="shared" ref="K70:K71" si="101">K71</f>
        <v>1612920.83</v>
      </c>
      <c r="L70" s="8">
        <f t="shared" ref="L70:L71" si="102">L71</f>
        <v>1612.9</v>
      </c>
      <c r="M70" s="9"/>
      <c r="N70" s="9"/>
      <c r="O70" s="9"/>
      <c r="P70" s="9"/>
      <c r="Q70" s="21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31.5" x14ac:dyDescent="0.25">
      <c r="A71" s="19" t="s">
        <v>105</v>
      </c>
      <c r="B71" s="20" t="s">
        <v>57</v>
      </c>
      <c r="C71" s="20" t="s">
        <v>19</v>
      </c>
      <c r="D71" s="20" t="s">
        <v>52</v>
      </c>
      <c r="E71" s="20" t="s">
        <v>106</v>
      </c>
      <c r="F71" s="20"/>
      <c r="G71" s="9">
        <v>1612920.83</v>
      </c>
      <c r="H71" s="8">
        <f>H72</f>
        <v>1612.9</v>
      </c>
      <c r="I71" s="8">
        <f t="shared" si="100"/>
        <v>1612920.83</v>
      </c>
      <c r="J71" s="8">
        <f t="shared" si="100"/>
        <v>1612.9</v>
      </c>
      <c r="K71" s="8">
        <f t="shared" si="101"/>
        <v>1612920.83</v>
      </c>
      <c r="L71" s="8">
        <f t="shared" si="102"/>
        <v>1612.9</v>
      </c>
      <c r="M71" s="9"/>
      <c r="N71" s="9"/>
      <c r="O71" s="9"/>
      <c r="P71" s="9"/>
      <c r="Q71" s="21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63" x14ac:dyDescent="0.25">
      <c r="A72" s="28" t="s">
        <v>107</v>
      </c>
      <c r="B72" s="25" t="s">
        <v>57</v>
      </c>
      <c r="C72" s="25" t="s">
        <v>19</v>
      </c>
      <c r="D72" s="25" t="s">
        <v>52</v>
      </c>
      <c r="E72" s="25" t="s">
        <v>106</v>
      </c>
      <c r="F72" s="25" t="s">
        <v>42</v>
      </c>
      <c r="G72" s="2">
        <v>1612920.83</v>
      </c>
      <c r="H72" s="1">
        <v>1612.9</v>
      </c>
      <c r="I72" s="2">
        <v>1612920.83</v>
      </c>
      <c r="J72" s="1">
        <v>1612.9</v>
      </c>
      <c r="K72" s="2">
        <v>1612920.83</v>
      </c>
      <c r="L72" s="1">
        <v>1612.9</v>
      </c>
      <c r="M72" s="2"/>
      <c r="N72" s="2"/>
      <c r="O72" s="2"/>
      <c r="P72" s="2"/>
      <c r="Q72" s="26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47.25" x14ac:dyDescent="0.25">
      <c r="A73" s="19" t="s">
        <v>108</v>
      </c>
      <c r="B73" s="20" t="s">
        <v>57</v>
      </c>
      <c r="C73" s="20" t="s">
        <v>19</v>
      </c>
      <c r="D73" s="20" t="s">
        <v>52</v>
      </c>
      <c r="E73" s="20" t="s">
        <v>109</v>
      </c>
      <c r="F73" s="20"/>
      <c r="G73" s="9">
        <v>10000</v>
      </c>
      <c r="H73" s="8">
        <f>H74</f>
        <v>10</v>
      </c>
      <c r="I73" s="8">
        <f t="shared" ref="I73:J74" si="103">I74</f>
        <v>10000</v>
      </c>
      <c r="J73" s="8">
        <f t="shared" si="103"/>
        <v>10</v>
      </c>
      <c r="K73" s="8">
        <f t="shared" ref="K73:K74" si="104">K74</f>
        <v>10000</v>
      </c>
      <c r="L73" s="8">
        <f t="shared" ref="L73:L74" si="105">L74</f>
        <v>10</v>
      </c>
      <c r="M73" s="9"/>
      <c r="N73" s="9"/>
      <c r="O73" s="9"/>
      <c r="P73" s="9"/>
      <c r="Q73" s="21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63" x14ac:dyDescent="0.25">
      <c r="A74" s="19" t="s">
        <v>110</v>
      </c>
      <c r="B74" s="20" t="s">
        <v>57</v>
      </c>
      <c r="C74" s="20" t="s">
        <v>19</v>
      </c>
      <c r="D74" s="20" t="s">
        <v>52</v>
      </c>
      <c r="E74" s="20" t="s">
        <v>111</v>
      </c>
      <c r="F74" s="20"/>
      <c r="G74" s="9">
        <v>10000</v>
      </c>
      <c r="H74" s="8">
        <f>H75</f>
        <v>10</v>
      </c>
      <c r="I74" s="8">
        <f t="shared" si="103"/>
        <v>10000</v>
      </c>
      <c r="J74" s="8">
        <f t="shared" si="103"/>
        <v>10</v>
      </c>
      <c r="K74" s="8">
        <f t="shared" si="104"/>
        <v>10000</v>
      </c>
      <c r="L74" s="8">
        <f t="shared" si="105"/>
        <v>10</v>
      </c>
      <c r="M74" s="9"/>
      <c r="N74" s="9"/>
      <c r="O74" s="9"/>
      <c r="P74" s="9"/>
      <c r="Q74" s="21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63" x14ac:dyDescent="0.25">
      <c r="A75" s="19" t="s">
        <v>112</v>
      </c>
      <c r="B75" s="20" t="s">
        <v>57</v>
      </c>
      <c r="C75" s="20" t="s">
        <v>19</v>
      </c>
      <c r="D75" s="20" t="s">
        <v>52</v>
      </c>
      <c r="E75" s="20" t="s">
        <v>113</v>
      </c>
      <c r="F75" s="20"/>
      <c r="G75" s="9">
        <v>10000</v>
      </c>
      <c r="H75" s="8">
        <v>10</v>
      </c>
      <c r="I75" s="9">
        <v>10000</v>
      </c>
      <c r="J75" s="8">
        <v>10</v>
      </c>
      <c r="K75" s="9">
        <v>10000</v>
      </c>
      <c r="L75" s="8">
        <v>10</v>
      </c>
      <c r="M75" s="9"/>
      <c r="N75" s="9"/>
      <c r="O75" s="9"/>
      <c r="P75" s="9"/>
      <c r="Q75" s="21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78.75" x14ac:dyDescent="0.25">
      <c r="A76" s="28" t="s">
        <v>114</v>
      </c>
      <c r="B76" s="25" t="s">
        <v>57</v>
      </c>
      <c r="C76" s="25" t="s">
        <v>19</v>
      </c>
      <c r="D76" s="25" t="s">
        <v>52</v>
      </c>
      <c r="E76" s="25" t="s">
        <v>113</v>
      </c>
      <c r="F76" s="25" t="s">
        <v>115</v>
      </c>
      <c r="G76" s="2">
        <v>10000</v>
      </c>
      <c r="H76" s="1">
        <v>10</v>
      </c>
      <c r="I76" s="2">
        <v>10000</v>
      </c>
      <c r="J76" s="1">
        <v>10</v>
      </c>
      <c r="K76" s="2">
        <v>10000</v>
      </c>
      <c r="L76" s="1">
        <v>10</v>
      </c>
      <c r="M76" s="2"/>
      <c r="N76" s="2"/>
      <c r="O76" s="2"/>
      <c r="P76" s="2"/>
      <c r="Q76" s="26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63" x14ac:dyDescent="0.25">
      <c r="A77" s="19" t="s">
        <v>24</v>
      </c>
      <c r="B77" s="20" t="s">
        <v>57</v>
      </c>
      <c r="C77" s="20" t="s">
        <v>19</v>
      </c>
      <c r="D77" s="20" t="s">
        <v>52</v>
      </c>
      <c r="E77" s="20" t="s">
        <v>25</v>
      </c>
      <c r="F77" s="20"/>
      <c r="G77" s="9">
        <v>179906108.74000001</v>
      </c>
      <c r="H77" s="8">
        <f>H78</f>
        <v>179906</v>
      </c>
      <c r="I77" s="8">
        <f t="shared" ref="I77:J77" si="106">I78</f>
        <v>195115014.47</v>
      </c>
      <c r="J77" s="8">
        <f t="shared" si="106"/>
        <v>195115.1</v>
      </c>
      <c r="K77" s="8">
        <f t="shared" ref="K77" si="107">K78</f>
        <v>197302614.47</v>
      </c>
      <c r="L77" s="8">
        <f t="shared" ref="L77" si="108">L78</f>
        <v>197302.7</v>
      </c>
      <c r="M77" s="9"/>
      <c r="N77" s="9"/>
      <c r="O77" s="9"/>
      <c r="P77" s="9"/>
      <c r="Q77" s="21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31.5" x14ac:dyDescent="0.25">
      <c r="A78" s="19" t="s">
        <v>66</v>
      </c>
      <c r="B78" s="20" t="s">
        <v>57</v>
      </c>
      <c r="C78" s="20" t="s">
        <v>19</v>
      </c>
      <c r="D78" s="20" t="s">
        <v>52</v>
      </c>
      <c r="E78" s="20" t="s">
        <v>67</v>
      </c>
      <c r="F78" s="20"/>
      <c r="G78" s="9">
        <v>179906108.74000001</v>
      </c>
      <c r="H78" s="8">
        <f>H79+H85</f>
        <v>179906</v>
      </c>
      <c r="I78" s="8">
        <f t="shared" ref="I78:J78" si="109">I79+I85</f>
        <v>195115014.47</v>
      </c>
      <c r="J78" s="8">
        <f t="shared" si="109"/>
        <v>195115.1</v>
      </c>
      <c r="K78" s="8">
        <f t="shared" ref="K78" si="110">K79+K85</f>
        <v>197302614.47</v>
      </c>
      <c r="L78" s="8">
        <f t="shared" ref="L78" si="111">L79+L85</f>
        <v>197302.7</v>
      </c>
      <c r="M78" s="9"/>
      <c r="N78" s="9"/>
      <c r="O78" s="9"/>
      <c r="P78" s="9"/>
      <c r="Q78" s="21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47.25" x14ac:dyDescent="0.25">
      <c r="A79" s="19" t="s">
        <v>68</v>
      </c>
      <c r="B79" s="20" t="s">
        <v>57</v>
      </c>
      <c r="C79" s="20" t="s">
        <v>19</v>
      </c>
      <c r="D79" s="20" t="s">
        <v>52</v>
      </c>
      <c r="E79" s="20" t="s">
        <v>69</v>
      </c>
      <c r="F79" s="20"/>
      <c r="G79" s="9">
        <v>10232845</v>
      </c>
      <c r="H79" s="8">
        <f>H80+H83</f>
        <v>10232.799999999999</v>
      </c>
      <c r="I79" s="8">
        <f t="shared" ref="I79:J79" si="112">I80+I83</f>
        <v>11129959</v>
      </c>
      <c r="J79" s="8">
        <f t="shared" si="112"/>
        <v>11130</v>
      </c>
      <c r="K79" s="8">
        <f t="shared" ref="K79" si="113">K80+K83</f>
        <v>11129959</v>
      </c>
      <c r="L79" s="8">
        <f t="shared" ref="L79" si="114">L80+L83</f>
        <v>11130</v>
      </c>
      <c r="M79" s="9"/>
      <c r="N79" s="9"/>
      <c r="O79" s="9"/>
      <c r="P79" s="9"/>
      <c r="Q79" s="21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31.5" x14ac:dyDescent="0.25">
      <c r="A80" s="19" t="s">
        <v>116</v>
      </c>
      <c r="B80" s="20" t="s">
        <v>57</v>
      </c>
      <c r="C80" s="20" t="s">
        <v>19</v>
      </c>
      <c r="D80" s="20" t="s">
        <v>52</v>
      </c>
      <c r="E80" s="20" t="s">
        <v>117</v>
      </c>
      <c r="F80" s="20"/>
      <c r="G80" s="9">
        <v>305000</v>
      </c>
      <c r="H80" s="8">
        <f>H81+H82</f>
        <v>305</v>
      </c>
      <c r="I80" s="8">
        <f t="shared" ref="I80:J80" si="115">I81+I82</f>
        <v>805000</v>
      </c>
      <c r="J80" s="8">
        <f t="shared" si="115"/>
        <v>805</v>
      </c>
      <c r="K80" s="8">
        <f t="shared" ref="K80" si="116">K81+K82</f>
        <v>805000</v>
      </c>
      <c r="L80" s="8">
        <f t="shared" ref="L80" si="117">L81+L82</f>
        <v>805</v>
      </c>
      <c r="M80" s="9"/>
      <c r="N80" s="9"/>
      <c r="O80" s="9"/>
      <c r="P80" s="9"/>
      <c r="Q80" s="21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63" x14ac:dyDescent="0.25">
      <c r="A81" s="28" t="s">
        <v>118</v>
      </c>
      <c r="B81" s="25" t="s">
        <v>57</v>
      </c>
      <c r="C81" s="25" t="s">
        <v>19</v>
      </c>
      <c r="D81" s="25" t="s">
        <v>52</v>
      </c>
      <c r="E81" s="25" t="s">
        <v>117</v>
      </c>
      <c r="F81" s="25" t="s">
        <v>42</v>
      </c>
      <c r="G81" s="2">
        <v>155000</v>
      </c>
      <c r="H81" s="1">
        <v>155</v>
      </c>
      <c r="I81" s="2">
        <v>655000</v>
      </c>
      <c r="J81" s="1">
        <v>655</v>
      </c>
      <c r="K81" s="2">
        <v>655000</v>
      </c>
      <c r="L81" s="1">
        <v>655</v>
      </c>
      <c r="M81" s="2"/>
      <c r="N81" s="2"/>
      <c r="O81" s="2"/>
      <c r="P81" s="2"/>
      <c r="Q81" s="26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47.25" x14ac:dyDescent="0.25">
      <c r="A82" s="28" t="s">
        <v>119</v>
      </c>
      <c r="B82" s="25" t="s">
        <v>57</v>
      </c>
      <c r="C82" s="25" t="s">
        <v>19</v>
      </c>
      <c r="D82" s="25" t="s">
        <v>52</v>
      </c>
      <c r="E82" s="25" t="s">
        <v>117</v>
      </c>
      <c r="F82" s="25" t="s">
        <v>44</v>
      </c>
      <c r="G82" s="2">
        <v>150000</v>
      </c>
      <c r="H82" s="1">
        <v>150</v>
      </c>
      <c r="I82" s="2">
        <v>150000</v>
      </c>
      <c r="J82" s="1">
        <v>150</v>
      </c>
      <c r="K82" s="2">
        <v>150000</v>
      </c>
      <c r="L82" s="1">
        <v>150</v>
      </c>
      <c r="M82" s="2"/>
      <c r="N82" s="2"/>
      <c r="O82" s="2"/>
      <c r="P82" s="2"/>
      <c r="Q82" s="26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47.25" x14ac:dyDescent="0.25">
      <c r="A83" s="19" t="s">
        <v>30</v>
      </c>
      <c r="B83" s="20" t="s">
        <v>57</v>
      </c>
      <c r="C83" s="20" t="s">
        <v>19</v>
      </c>
      <c r="D83" s="20" t="s">
        <v>52</v>
      </c>
      <c r="E83" s="20" t="s">
        <v>120</v>
      </c>
      <c r="F83" s="20"/>
      <c r="G83" s="9">
        <v>9927845</v>
      </c>
      <c r="H83" s="8">
        <f>H84</f>
        <v>9927.7999999999993</v>
      </c>
      <c r="I83" s="8">
        <f t="shared" ref="I83:J83" si="118">I84</f>
        <v>10324959</v>
      </c>
      <c r="J83" s="8">
        <f t="shared" si="118"/>
        <v>10325</v>
      </c>
      <c r="K83" s="8">
        <f t="shared" ref="K83" si="119">K84</f>
        <v>10324959</v>
      </c>
      <c r="L83" s="8">
        <f t="shared" ref="L83" si="120">L84</f>
        <v>10325</v>
      </c>
      <c r="M83" s="9"/>
      <c r="N83" s="9"/>
      <c r="O83" s="9"/>
      <c r="P83" s="9"/>
      <c r="Q83" s="21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10.25" x14ac:dyDescent="0.25">
      <c r="A84" s="24" t="s">
        <v>32</v>
      </c>
      <c r="B84" s="25" t="s">
        <v>57</v>
      </c>
      <c r="C84" s="25" t="s">
        <v>19</v>
      </c>
      <c r="D84" s="25" t="s">
        <v>52</v>
      </c>
      <c r="E84" s="25" t="s">
        <v>120</v>
      </c>
      <c r="F84" s="25" t="s">
        <v>33</v>
      </c>
      <c r="G84" s="2">
        <v>9927845</v>
      </c>
      <c r="H84" s="1">
        <v>9927.7999999999993</v>
      </c>
      <c r="I84" s="2">
        <v>10324959</v>
      </c>
      <c r="J84" s="1">
        <v>10325</v>
      </c>
      <c r="K84" s="2">
        <v>10324959</v>
      </c>
      <c r="L84" s="1">
        <v>10325</v>
      </c>
      <c r="M84" s="2"/>
      <c r="N84" s="2"/>
      <c r="O84" s="2"/>
      <c r="P84" s="2"/>
      <c r="Q84" s="26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47.25" x14ac:dyDescent="0.25">
      <c r="A85" s="19" t="s">
        <v>121</v>
      </c>
      <c r="B85" s="20" t="s">
        <v>57</v>
      </c>
      <c r="C85" s="20" t="s">
        <v>19</v>
      </c>
      <c r="D85" s="20" t="s">
        <v>52</v>
      </c>
      <c r="E85" s="20" t="s">
        <v>122</v>
      </c>
      <c r="F85" s="20"/>
      <c r="G85" s="9">
        <v>169673263.74000001</v>
      </c>
      <c r="H85" s="8">
        <f>H86+H89</f>
        <v>169673.2</v>
      </c>
      <c r="I85" s="8">
        <f t="shared" ref="I85:J85" si="121">I86+I89</f>
        <v>183985055.47</v>
      </c>
      <c r="J85" s="8">
        <f t="shared" si="121"/>
        <v>183985.1</v>
      </c>
      <c r="K85" s="8">
        <f t="shared" ref="K85" si="122">K86+K89</f>
        <v>186172655.47</v>
      </c>
      <c r="L85" s="8">
        <f t="shared" ref="L85" si="123">L86+L89</f>
        <v>186172.7</v>
      </c>
      <c r="M85" s="9"/>
      <c r="N85" s="9"/>
      <c r="O85" s="9"/>
      <c r="P85" s="9"/>
      <c r="Q85" s="21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31.5" x14ac:dyDescent="0.25">
      <c r="A86" s="19" t="s">
        <v>123</v>
      </c>
      <c r="B86" s="20" t="s">
        <v>57</v>
      </c>
      <c r="C86" s="20" t="s">
        <v>19</v>
      </c>
      <c r="D86" s="20" t="s">
        <v>52</v>
      </c>
      <c r="E86" s="20" t="s">
        <v>124</v>
      </c>
      <c r="F86" s="20"/>
      <c r="G86" s="9">
        <v>60404440.359999999</v>
      </c>
      <c r="H86" s="8">
        <f>H87+H88</f>
        <v>60404.399999999994</v>
      </c>
      <c r="I86" s="8">
        <f t="shared" ref="I86:J86" si="124">I87+I88</f>
        <v>70345479.469999999</v>
      </c>
      <c r="J86" s="8">
        <f t="shared" si="124"/>
        <v>70345.5</v>
      </c>
      <c r="K86" s="8">
        <f t="shared" ref="K86" si="125">K87+K88</f>
        <v>72533079.469999999</v>
      </c>
      <c r="L86" s="8">
        <f t="shared" ref="L86" si="126">L87+L88</f>
        <v>72533.099999999991</v>
      </c>
      <c r="M86" s="9"/>
      <c r="N86" s="9"/>
      <c r="O86" s="9"/>
      <c r="P86" s="9"/>
      <c r="Q86" s="21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63" x14ac:dyDescent="0.25">
      <c r="A87" s="28" t="s">
        <v>125</v>
      </c>
      <c r="B87" s="25" t="s">
        <v>57</v>
      </c>
      <c r="C87" s="25" t="s">
        <v>19</v>
      </c>
      <c r="D87" s="25" t="s">
        <v>52</v>
      </c>
      <c r="E87" s="25" t="s">
        <v>124</v>
      </c>
      <c r="F87" s="25" t="s">
        <v>42</v>
      </c>
      <c r="G87" s="2">
        <v>59728232.359999999</v>
      </c>
      <c r="H87" s="1">
        <v>59728.2</v>
      </c>
      <c r="I87" s="2">
        <v>69669271.469999999</v>
      </c>
      <c r="J87" s="1">
        <v>69669.3</v>
      </c>
      <c r="K87" s="2">
        <v>71856871.469999999</v>
      </c>
      <c r="L87" s="1">
        <v>71856.899999999994</v>
      </c>
      <c r="M87" s="2"/>
      <c r="N87" s="2"/>
      <c r="O87" s="2"/>
      <c r="P87" s="2"/>
      <c r="Q87" s="26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47.25" x14ac:dyDescent="0.25">
      <c r="A88" s="28" t="s">
        <v>126</v>
      </c>
      <c r="B88" s="25" t="s">
        <v>57</v>
      </c>
      <c r="C88" s="25" t="s">
        <v>19</v>
      </c>
      <c r="D88" s="25" t="s">
        <v>52</v>
      </c>
      <c r="E88" s="25" t="s">
        <v>124</v>
      </c>
      <c r="F88" s="25" t="s">
        <v>44</v>
      </c>
      <c r="G88" s="2">
        <v>676208</v>
      </c>
      <c r="H88" s="1">
        <v>676.2</v>
      </c>
      <c r="I88" s="2">
        <v>676208</v>
      </c>
      <c r="J88" s="1">
        <v>676.2</v>
      </c>
      <c r="K88" s="2">
        <v>676208</v>
      </c>
      <c r="L88" s="1">
        <v>676.2</v>
      </c>
      <c r="M88" s="2"/>
      <c r="N88" s="2"/>
      <c r="O88" s="2"/>
      <c r="P88" s="2"/>
      <c r="Q88" s="26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31.5" x14ac:dyDescent="0.25">
      <c r="A89" s="19" t="s">
        <v>127</v>
      </c>
      <c r="B89" s="20" t="s">
        <v>57</v>
      </c>
      <c r="C89" s="20" t="s">
        <v>19</v>
      </c>
      <c r="D89" s="20" t="s">
        <v>52</v>
      </c>
      <c r="E89" s="20" t="s">
        <v>128</v>
      </c>
      <c r="F89" s="20"/>
      <c r="G89" s="9">
        <v>109268823.38</v>
      </c>
      <c r="H89" s="8">
        <f>H90</f>
        <v>109268.8</v>
      </c>
      <c r="I89" s="8">
        <f t="shared" ref="I89:J89" si="127">I90</f>
        <v>113639576</v>
      </c>
      <c r="J89" s="8">
        <f t="shared" si="127"/>
        <v>113639.6</v>
      </c>
      <c r="K89" s="8">
        <f t="shared" ref="K89" si="128">K90</f>
        <v>113639576</v>
      </c>
      <c r="L89" s="8">
        <f t="shared" ref="L89" si="129">L90</f>
        <v>113639.6</v>
      </c>
      <c r="M89" s="9"/>
      <c r="N89" s="9"/>
      <c r="O89" s="9"/>
      <c r="P89" s="9"/>
      <c r="Q89" s="21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04.25" customHeight="1" x14ac:dyDescent="0.25">
      <c r="A90" s="28" t="s">
        <v>129</v>
      </c>
      <c r="B90" s="25" t="s">
        <v>57</v>
      </c>
      <c r="C90" s="25" t="s">
        <v>19</v>
      </c>
      <c r="D90" s="25" t="s">
        <v>52</v>
      </c>
      <c r="E90" s="25" t="s">
        <v>128</v>
      </c>
      <c r="F90" s="25" t="s">
        <v>33</v>
      </c>
      <c r="G90" s="2">
        <v>109268823.38</v>
      </c>
      <c r="H90" s="1">
        <v>109268.8</v>
      </c>
      <c r="I90" s="2">
        <v>113639576</v>
      </c>
      <c r="J90" s="1">
        <v>113639.6</v>
      </c>
      <c r="K90" s="2">
        <v>113639576</v>
      </c>
      <c r="L90" s="1">
        <v>113639.6</v>
      </c>
      <c r="M90" s="2"/>
      <c r="N90" s="2"/>
      <c r="O90" s="2"/>
      <c r="P90" s="2"/>
      <c r="Q90" s="26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5.75" x14ac:dyDescent="0.25">
      <c r="A91" s="15" t="s">
        <v>130</v>
      </c>
      <c r="B91" s="16" t="s">
        <v>57</v>
      </c>
      <c r="C91" s="16" t="s">
        <v>59</v>
      </c>
      <c r="D91" s="16" t="s">
        <v>20</v>
      </c>
      <c r="E91" s="16"/>
      <c r="F91" s="16"/>
      <c r="G91" s="10">
        <v>1744700</v>
      </c>
      <c r="H91" s="7">
        <f>H92</f>
        <v>1744.6999999999998</v>
      </c>
      <c r="I91" s="7">
        <f t="shared" ref="I91:J93" si="130">I92</f>
        <v>1809300</v>
      </c>
      <c r="J91" s="7">
        <f t="shared" si="130"/>
        <v>1809.3</v>
      </c>
      <c r="K91" s="7">
        <f t="shared" ref="K91:K93" si="131">K92</f>
        <v>0</v>
      </c>
      <c r="L91" s="7">
        <f t="shared" ref="L91:L93" si="132">L92</f>
        <v>0</v>
      </c>
      <c r="M91" s="10"/>
      <c r="N91" s="10"/>
      <c r="O91" s="10"/>
      <c r="P91" s="10"/>
      <c r="Q91" s="17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x14ac:dyDescent="0.25">
      <c r="A92" s="15" t="s">
        <v>132</v>
      </c>
      <c r="B92" s="16" t="s">
        <v>57</v>
      </c>
      <c r="C92" s="16" t="s">
        <v>59</v>
      </c>
      <c r="D92" s="16" t="s">
        <v>131</v>
      </c>
      <c r="E92" s="16"/>
      <c r="F92" s="16"/>
      <c r="G92" s="10">
        <v>1744700</v>
      </c>
      <c r="H92" s="7">
        <f>H93</f>
        <v>1744.6999999999998</v>
      </c>
      <c r="I92" s="7">
        <f t="shared" si="130"/>
        <v>1809300</v>
      </c>
      <c r="J92" s="7">
        <f t="shared" si="130"/>
        <v>1809.3</v>
      </c>
      <c r="K92" s="7">
        <f t="shared" si="131"/>
        <v>0</v>
      </c>
      <c r="L92" s="7">
        <f t="shared" si="132"/>
        <v>0</v>
      </c>
      <c r="M92" s="10"/>
      <c r="N92" s="10"/>
      <c r="O92" s="10"/>
      <c r="P92" s="10"/>
      <c r="Q92" s="17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x14ac:dyDescent="0.25">
      <c r="A93" s="19" t="s">
        <v>47</v>
      </c>
      <c r="B93" s="20" t="s">
        <v>57</v>
      </c>
      <c r="C93" s="20" t="s">
        <v>59</v>
      </c>
      <c r="D93" s="20" t="s">
        <v>131</v>
      </c>
      <c r="E93" s="20" t="s">
        <v>48</v>
      </c>
      <c r="F93" s="20"/>
      <c r="G93" s="9">
        <v>1744700</v>
      </c>
      <c r="H93" s="8">
        <f>H94</f>
        <v>1744.6999999999998</v>
      </c>
      <c r="I93" s="8">
        <f t="shared" si="130"/>
        <v>1809300</v>
      </c>
      <c r="J93" s="8">
        <f t="shared" si="130"/>
        <v>1809.3</v>
      </c>
      <c r="K93" s="8">
        <f t="shared" si="131"/>
        <v>0</v>
      </c>
      <c r="L93" s="8">
        <f t="shared" si="132"/>
        <v>0</v>
      </c>
      <c r="M93" s="9"/>
      <c r="N93" s="9"/>
      <c r="O93" s="9"/>
      <c r="P93" s="9"/>
      <c r="Q93" s="21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47.25" x14ac:dyDescent="0.25">
      <c r="A94" s="19" t="s">
        <v>133</v>
      </c>
      <c r="B94" s="20" t="s">
        <v>57</v>
      </c>
      <c r="C94" s="20" t="s">
        <v>59</v>
      </c>
      <c r="D94" s="20" t="s">
        <v>131</v>
      </c>
      <c r="E94" s="20" t="s">
        <v>134</v>
      </c>
      <c r="F94" s="20"/>
      <c r="G94" s="9">
        <v>1744700</v>
      </c>
      <c r="H94" s="8">
        <f>H95+H96</f>
        <v>1744.6999999999998</v>
      </c>
      <c r="I94" s="8">
        <f t="shared" ref="I94:J94" si="133">I95+I96</f>
        <v>1809300</v>
      </c>
      <c r="J94" s="8">
        <f t="shared" si="133"/>
        <v>1809.3</v>
      </c>
      <c r="K94" s="8">
        <f t="shared" ref="K94" si="134">K95+K96</f>
        <v>0</v>
      </c>
      <c r="L94" s="8">
        <v>0</v>
      </c>
      <c r="M94" s="9"/>
      <c r="N94" s="9"/>
      <c r="O94" s="9"/>
      <c r="P94" s="9"/>
      <c r="Q94" s="21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13.25" customHeight="1" x14ac:dyDescent="0.25">
      <c r="A95" s="24" t="s">
        <v>135</v>
      </c>
      <c r="B95" s="25" t="s">
        <v>57</v>
      </c>
      <c r="C95" s="25" t="s">
        <v>59</v>
      </c>
      <c r="D95" s="25" t="s">
        <v>131</v>
      </c>
      <c r="E95" s="25" t="s">
        <v>134</v>
      </c>
      <c r="F95" s="25" t="s">
        <v>33</v>
      </c>
      <c r="G95" s="2">
        <v>1682600</v>
      </c>
      <c r="H95" s="1">
        <v>1682.6</v>
      </c>
      <c r="I95" s="2">
        <v>1685700</v>
      </c>
      <c r="J95" s="1">
        <v>1685.7</v>
      </c>
      <c r="K95" s="2"/>
      <c r="L95" s="1">
        <v>0</v>
      </c>
      <c r="M95" s="2"/>
      <c r="N95" s="2"/>
      <c r="O95" s="2"/>
      <c r="P95" s="2"/>
      <c r="Q95" s="26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86.25" customHeight="1" x14ac:dyDescent="0.25">
      <c r="A96" s="28" t="s">
        <v>136</v>
      </c>
      <c r="B96" s="25" t="s">
        <v>57</v>
      </c>
      <c r="C96" s="25" t="s">
        <v>59</v>
      </c>
      <c r="D96" s="25" t="s">
        <v>131</v>
      </c>
      <c r="E96" s="25" t="s">
        <v>134</v>
      </c>
      <c r="F96" s="25" t="s">
        <v>42</v>
      </c>
      <c r="G96" s="2">
        <v>62100</v>
      </c>
      <c r="H96" s="1">
        <v>62.1</v>
      </c>
      <c r="I96" s="2">
        <v>123600</v>
      </c>
      <c r="J96" s="1">
        <v>123.6</v>
      </c>
      <c r="K96" s="2"/>
      <c r="L96" s="1">
        <v>0</v>
      </c>
      <c r="M96" s="2"/>
      <c r="N96" s="2"/>
      <c r="O96" s="2"/>
      <c r="P96" s="2"/>
      <c r="Q96" s="26"/>
      <c r="R96" s="27"/>
      <c r="S96" s="27"/>
      <c r="T96" s="27"/>
      <c r="U96" s="27"/>
      <c r="V96" s="27"/>
      <c r="W96" s="27"/>
      <c r="X96" s="27"/>
      <c r="Y96" s="27"/>
      <c r="Z96" s="27"/>
    </row>
    <row r="97" spans="1:31" ht="31.5" x14ac:dyDescent="0.25">
      <c r="A97" s="15" t="s">
        <v>137</v>
      </c>
      <c r="B97" s="16" t="s">
        <v>57</v>
      </c>
      <c r="C97" s="16" t="s">
        <v>131</v>
      </c>
      <c r="D97" s="16" t="s">
        <v>20</v>
      </c>
      <c r="E97" s="16"/>
      <c r="F97" s="16"/>
      <c r="G97" s="10">
        <v>3997000</v>
      </c>
      <c r="H97" s="7">
        <f>H98</f>
        <v>3997</v>
      </c>
      <c r="I97" s="7">
        <f t="shared" ref="I97:J99" si="135">I98</f>
        <v>3997000</v>
      </c>
      <c r="J97" s="7">
        <f t="shared" si="135"/>
        <v>3997</v>
      </c>
      <c r="K97" s="7">
        <f t="shared" ref="K97:K99" si="136">K98</f>
        <v>3997000</v>
      </c>
      <c r="L97" s="7">
        <f t="shared" ref="L97:L99" si="137">L98</f>
        <v>3997</v>
      </c>
      <c r="M97" s="10"/>
      <c r="N97" s="10"/>
      <c r="O97" s="10"/>
      <c r="P97" s="10"/>
      <c r="Q97" s="17"/>
      <c r="R97" s="18"/>
      <c r="S97" s="18"/>
      <c r="T97" s="18"/>
      <c r="U97" s="18"/>
      <c r="V97" s="18"/>
      <c r="W97" s="18"/>
      <c r="X97" s="18"/>
      <c r="Y97" s="18"/>
      <c r="Z97" s="18"/>
    </row>
    <row r="98" spans="1:31" ht="15.75" x14ac:dyDescent="0.25">
      <c r="A98" s="15" t="s">
        <v>139</v>
      </c>
      <c r="B98" s="16" t="s">
        <v>57</v>
      </c>
      <c r="C98" s="16" t="s">
        <v>131</v>
      </c>
      <c r="D98" s="16" t="s">
        <v>138</v>
      </c>
      <c r="E98" s="16"/>
      <c r="F98" s="16"/>
      <c r="G98" s="10">
        <v>3997000</v>
      </c>
      <c r="H98" s="7">
        <f>H99</f>
        <v>3997</v>
      </c>
      <c r="I98" s="7">
        <f t="shared" si="135"/>
        <v>3997000</v>
      </c>
      <c r="J98" s="7">
        <f t="shared" si="135"/>
        <v>3997</v>
      </c>
      <c r="K98" s="7">
        <f t="shared" si="136"/>
        <v>3997000</v>
      </c>
      <c r="L98" s="7">
        <f t="shared" si="137"/>
        <v>3997</v>
      </c>
      <c r="M98" s="10"/>
      <c r="N98" s="10"/>
      <c r="O98" s="10"/>
      <c r="P98" s="10"/>
      <c r="Q98" s="17"/>
      <c r="R98" s="18"/>
      <c r="S98" s="18"/>
      <c r="T98" s="18"/>
      <c r="U98" s="18"/>
      <c r="V98" s="18"/>
      <c r="W98" s="18"/>
      <c r="X98" s="18"/>
      <c r="Y98" s="18"/>
      <c r="Z98" s="30"/>
      <c r="AA98" s="30"/>
      <c r="AB98" s="30"/>
      <c r="AC98" s="30"/>
      <c r="AD98" s="30"/>
    </row>
    <row r="99" spans="1:31" ht="63" x14ac:dyDescent="0.25">
      <c r="A99" s="19" t="s">
        <v>24</v>
      </c>
      <c r="B99" s="20" t="s">
        <v>57</v>
      </c>
      <c r="C99" s="20" t="s">
        <v>131</v>
      </c>
      <c r="D99" s="20" t="s">
        <v>138</v>
      </c>
      <c r="E99" s="20" t="s">
        <v>25</v>
      </c>
      <c r="F99" s="20"/>
      <c r="G99" s="9">
        <v>3997000</v>
      </c>
      <c r="H99" s="8">
        <f>H100</f>
        <v>3997</v>
      </c>
      <c r="I99" s="8">
        <f t="shared" si="135"/>
        <v>3997000</v>
      </c>
      <c r="J99" s="8">
        <v>3997</v>
      </c>
      <c r="K99" s="8">
        <f t="shared" si="136"/>
        <v>3997000</v>
      </c>
      <c r="L99" s="8">
        <f t="shared" si="137"/>
        <v>3997</v>
      </c>
      <c r="M99" s="9"/>
      <c r="N99" s="9"/>
      <c r="O99" s="9"/>
      <c r="P99" s="9"/>
      <c r="Q99" s="21"/>
      <c r="R99" s="22"/>
      <c r="S99" s="22"/>
      <c r="T99" s="22"/>
      <c r="U99" s="22"/>
      <c r="V99" s="22"/>
      <c r="W99" s="22"/>
      <c r="X99" s="22"/>
      <c r="Y99" s="22"/>
      <c r="Z99" s="22"/>
    </row>
    <row r="100" spans="1:31" ht="31.5" x14ac:dyDescent="0.25">
      <c r="A100" s="19" t="s">
        <v>66</v>
      </c>
      <c r="B100" s="20" t="s">
        <v>57</v>
      </c>
      <c r="C100" s="20" t="s">
        <v>131</v>
      </c>
      <c r="D100" s="20" t="s">
        <v>138</v>
      </c>
      <c r="E100" s="20" t="s">
        <v>67</v>
      </c>
      <c r="F100" s="20"/>
      <c r="G100" s="9">
        <v>3997000</v>
      </c>
      <c r="H100" s="8">
        <v>3997</v>
      </c>
      <c r="I100" s="9">
        <v>3997000</v>
      </c>
      <c r="J100" s="8">
        <v>3997</v>
      </c>
      <c r="K100" s="9">
        <v>3997000</v>
      </c>
      <c r="L100" s="8">
        <v>3997</v>
      </c>
      <c r="M100" s="9"/>
      <c r="N100" s="9"/>
      <c r="O100" s="9"/>
      <c r="P100" s="9"/>
      <c r="Q100" s="21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31" ht="47.25" x14ac:dyDescent="0.25">
      <c r="A101" s="19" t="s">
        <v>140</v>
      </c>
      <c r="B101" s="20" t="s">
        <v>57</v>
      </c>
      <c r="C101" s="20" t="s">
        <v>131</v>
      </c>
      <c r="D101" s="20" t="s">
        <v>138</v>
      </c>
      <c r="E101" s="20" t="s">
        <v>141</v>
      </c>
      <c r="F101" s="20"/>
      <c r="G101" s="9">
        <v>3997000</v>
      </c>
      <c r="H101" s="8">
        <v>3997</v>
      </c>
      <c r="I101" s="9">
        <v>3997000</v>
      </c>
      <c r="J101" s="8">
        <v>3997</v>
      </c>
      <c r="K101" s="9">
        <v>3997000</v>
      </c>
      <c r="L101" s="8">
        <v>3997</v>
      </c>
      <c r="M101" s="9"/>
      <c r="N101" s="9"/>
      <c r="O101" s="9"/>
      <c r="P101" s="9"/>
      <c r="Q101" s="21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31" ht="31.5" x14ac:dyDescent="0.25">
      <c r="A102" s="19" t="s">
        <v>127</v>
      </c>
      <c r="B102" s="20" t="s">
        <v>57</v>
      </c>
      <c r="C102" s="20" t="s">
        <v>131</v>
      </c>
      <c r="D102" s="20" t="s">
        <v>138</v>
      </c>
      <c r="E102" s="20" t="s">
        <v>142</v>
      </c>
      <c r="F102" s="20"/>
      <c r="G102" s="9">
        <v>3997000</v>
      </c>
      <c r="H102" s="8">
        <v>3997</v>
      </c>
      <c r="I102" s="9">
        <v>3997000</v>
      </c>
      <c r="J102" s="8">
        <v>3997</v>
      </c>
      <c r="K102" s="9">
        <v>3997000</v>
      </c>
      <c r="L102" s="8">
        <v>3997</v>
      </c>
      <c r="M102" s="9"/>
      <c r="N102" s="9"/>
      <c r="O102" s="9"/>
      <c r="P102" s="9"/>
      <c r="Q102" s="21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31" ht="109.5" customHeight="1" x14ac:dyDescent="0.25">
      <c r="A103" s="28" t="s">
        <v>129</v>
      </c>
      <c r="B103" s="25" t="s">
        <v>57</v>
      </c>
      <c r="C103" s="25" t="s">
        <v>131</v>
      </c>
      <c r="D103" s="25" t="s">
        <v>138</v>
      </c>
      <c r="E103" s="25" t="s">
        <v>142</v>
      </c>
      <c r="F103" s="25" t="s">
        <v>33</v>
      </c>
      <c r="G103" s="2">
        <v>3997000</v>
      </c>
      <c r="H103" s="1">
        <v>3997</v>
      </c>
      <c r="I103" s="2">
        <v>3997000</v>
      </c>
      <c r="J103" s="1">
        <v>3997</v>
      </c>
      <c r="K103" s="2">
        <v>3997000</v>
      </c>
      <c r="L103" s="1">
        <v>3997</v>
      </c>
      <c r="M103" s="2"/>
      <c r="N103" s="2"/>
      <c r="O103" s="2"/>
      <c r="P103" s="2"/>
      <c r="Q103" s="26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31" ht="15.75" x14ac:dyDescent="0.25">
      <c r="A104" s="15" t="s">
        <v>143</v>
      </c>
      <c r="B104" s="16" t="s">
        <v>57</v>
      </c>
      <c r="C104" s="16" t="s">
        <v>64</v>
      </c>
      <c r="D104" s="16" t="s">
        <v>20</v>
      </c>
      <c r="E104" s="16"/>
      <c r="F104" s="16"/>
      <c r="G104" s="10">
        <v>13887301.199999999</v>
      </c>
      <c r="H104" s="7">
        <f>H105+H111+H118</f>
        <v>13887.3</v>
      </c>
      <c r="I104" s="7">
        <f t="shared" ref="I104:J104" si="138">I105+I111+I118</f>
        <v>13930966.699999999</v>
      </c>
      <c r="J104" s="7">
        <f t="shared" si="138"/>
        <v>13931.000000000002</v>
      </c>
      <c r="K104" s="7">
        <f t="shared" ref="K104" si="139">K105+K111+K118</f>
        <v>14658366.699999999</v>
      </c>
      <c r="L104" s="7">
        <f t="shared" ref="L104" si="140">L105+L111+L118</f>
        <v>14658.400000000001</v>
      </c>
      <c r="M104" s="10"/>
      <c r="N104" s="10"/>
      <c r="O104" s="10"/>
      <c r="P104" s="10"/>
      <c r="Q104" s="17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31" ht="15.75" x14ac:dyDescent="0.25">
      <c r="A105" s="15" t="s">
        <v>144</v>
      </c>
      <c r="B105" s="16" t="s">
        <v>57</v>
      </c>
      <c r="C105" s="16" t="s">
        <v>64</v>
      </c>
      <c r="D105" s="16" t="s">
        <v>89</v>
      </c>
      <c r="E105" s="16"/>
      <c r="F105" s="16"/>
      <c r="G105" s="10">
        <v>1299700</v>
      </c>
      <c r="H105" s="7">
        <f>H106</f>
        <v>1299.7</v>
      </c>
      <c r="I105" s="7">
        <f t="shared" ref="I105:J105" si="141">I106</f>
        <v>1299700</v>
      </c>
      <c r="J105" s="7">
        <f t="shared" si="141"/>
        <v>1299.7</v>
      </c>
      <c r="K105" s="7">
        <f t="shared" ref="K105" si="142">K106</f>
        <v>1299700</v>
      </c>
      <c r="L105" s="7">
        <f t="shared" ref="L105" si="143">L106</f>
        <v>1299.7</v>
      </c>
      <c r="M105" s="10"/>
      <c r="N105" s="10"/>
      <c r="O105" s="10"/>
      <c r="P105" s="10"/>
      <c r="Q105" s="17"/>
      <c r="R105" s="18"/>
      <c r="S105" s="18"/>
      <c r="T105" s="18"/>
      <c r="U105" s="18"/>
      <c r="V105" s="18"/>
      <c r="W105" s="18"/>
      <c r="X105" s="18"/>
      <c r="Y105" s="18"/>
      <c r="Z105" s="30"/>
      <c r="AA105" s="30"/>
      <c r="AB105" s="30"/>
      <c r="AC105" s="30"/>
      <c r="AD105" s="30"/>
    </row>
    <row r="106" spans="1:31" ht="78.75" x14ac:dyDescent="0.25">
      <c r="A106" s="19" t="s">
        <v>145</v>
      </c>
      <c r="B106" s="20" t="s">
        <v>57</v>
      </c>
      <c r="C106" s="20" t="s">
        <v>64</v>
      </c>
      <c r="D106" s="20" t="s">
        <v>89</v>
      </c>
      <c r="E106" s="20" t="s">
        <v>146</v>
      </c>
      <c r="F106" s="20"/>
      <c r="G106" s="9">
        <v>1299700</v>
      </c>
      <c r="H106" s="8">
        <v>1299.7</v>
      </c>
      <c r="I106" s="9">
        <v>1299700</v>
      </c>
      <c r="J106" s="8">
        <v>1299.7</v>
      </c>
      <c r="K106" s="9">
        <v>1299700</v>
      </c>
      <c r="L106" s="8">
        <v>1299.7</v>
      </c>
      <c r="M106" s="9"/>
      <c r="N106" s="9"/>
      <c r="O106" s="9"/>
      <c r="P106" s="9"/>
      <c r="Q106" s="21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31" ht="47.25" x14ac:dyDescent="0.25">
      <c r="A107" s="19" t="s">
        <v>147</v>
      </c>
      <c r="B107" s="20" t="s">
        <v>57</v>
      </c>
      <c r="C107" s="20" t="s">
        <v>64</v>
      </c>
      <c r="D107" s="20" t="s">
        <v>89</v>
      </c>
      <c r="E107" s="20" t="s">
        <v>148</v>
      </c>
      <c r="F107" s="20"/>
      <c r="G107" s="9">
        <v>1299700</v>
      </c>
      <c r="H107" s="8">
        <v>1299.7</v>
      </c>
      <c r="I107" s="9">
        <v>1299700</v>
      </c>
      <c r="J107" s="8">
        <v>1299.7</v>
      </c>
      <c r="K107" s="9">
        <v>1299700</v>
      </c>
      <c r="L107" s="8">
        <v>1299.7</v>
      </c>
      <c r="M107" s="9"/>
      <c r="N107" s="9"/>
      <c r="O107" s="9"/>
      <c r="P107" s="9"/>
      <c r="Q107" s="21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31" ht="47.25" x14ac:dyDescent="0.25">
      <c r="A108" s="19" t="s">
        <v>149</v>
      </c>
      <c r="B108" s="20" t="s">
        <v>57</v>
      </c>
      <c r="C108" s="20" t="s">
        <v>64</v>
      </c>
      <c r="D108" s="20" t="s">
        <v>89</v>
      </c>
      <c r="E108" s="20" t="s">
        <v>150</v>
      </c>
      <c r="F108" s="20"/>
      <c r="G108" s="9">
        <v>1299700</v>
      </c>
      <c r="H108" s="8">
        <v>1299.7</v>
      </c>
      <c r="I108" s="9">
        <v>1299700</v>
      </c>
      <c r="J108" s="8">
        <v>1299.7</v>
      </c>
      <c r="K108" s="9">
        <v>1299700</v>
      </c>
      <c r="L108" s="8">
        <v>1299.7</v>
      </c>
      <c r="M108" s="9"/>
      <c r="N108" s="9"/>
      <c r="O108" s="9"/>
      <c r="P108" s="9"/>
      <c r="Q108" s="21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31" ht="31.5" x14ac:dyDescent="0.25">
      <c r="A109" s="19" t="s">
        <v>151</v>
      </c>
      <c r="B109" s="20" t="s">
        <v>57</v>
      </c>
      <c r="C109" s="20" t="s">
        <v>64</v>
      </c>
      <c r="D109" s="20" t="s">
        <v>89</v>
      </c>
      <c r="E109" s="20" t="s">
        <v>152</v>
      </c>
      <c r="F109" s="20"/>
      <c r="G109" s="9">
        <v>1299700</v>
      </c>
      <c r="H109" s="8">
        <v>1299.7</v>
      </c>
      <c r="I109" s="9">
        <v>1299700</v>
      </c>
      <c r="J109" s="8">
        <v>1299.7</v>
      </c>
      <c r="K109" s="9">
        <v>1299700</v>
      </c>
      <c r="L109" s="8">
        <v>1299.7</v>
      </c>
      <c r="M109" s="9"/>
      <c r="N109" s="9"/>
      <c r="O109" s="9"/>
      <c r="P109" s="9"/>
      <c r="Q109" s="21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31" ht="63" x14ac:dyDescent="0.25">
      <c r="A110" s="28" t="s">
        <v>153</v>
      </c>
      <c r="B110" s="25" t="s">
        <v>57</v>
      </c>
      <c r="C110" s="25" t="s">
        <v>64</v>
      </c>
      <c r="D110" s="25" t="s">
        <v>89</v>
      </c>
      <c r="E110" s="25" t="s">
        <v>152</v>
      </c>
      <c r="F110" s="25" t="s">
        <v>42</v>
      </c>
      <c r="G110" s="2">
        <v>1299700</v>
      </c>
      <c r="H110" s="1">
        <v>1299.7</v>
      </c>
      <c r="I110" s="2">
        <v>1299700</v>
      </c>
      <c r="J110" s="1">
        <v>1299.7</v>
      </c>
      <c r="K110" s="2">
        <v>1299700</v>
      </c>
      <c r="L110" s="1">
        <v>1299.7</v>
      </c>
      <c r="M110" s="2"/>
      <c r="N110" s="2"/>
      <c r="O110" s="2"/>
      <c r="P110" s="2"/>
      <c r="Q110" s="26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31" ht="15.75" x14ac:dyDescent="0.25">
      <c r="A111" s="15" t="s">
        <v>154</v>
      </c>
      <c r="B111" s="16" t="s">
        <v>57</v>
      </c>
      <c r="C111" s="16" t="s">
        <v>64</v>
      </c>
      <c r="D111" s="16" t="s">
        <v>138</v>
      </c>
      <c r="E111" s="16"/>
      <c r="F111" s="16"/>
      <c r="G111" s="10">
        <v>11675100</v>
      </c>
      <c r="H111" s="7">
        <f>H112</f>
        <v>11675.099999999999</v>
      </c>
      <c r="I111" s="7">
        <f t="shared" ref="I111:L112" si="144">I112</f>
        <v>12517200</v>
      </c>
      <c r="J111" s="7">
        <f t="shared" si="144"/>
        <v>12517.2</v>
      </c>
      <c r="K111" s="7">
        <f t="shared" ref="K111" si="145">K112</f>
        <v>13244600</v>
      </c>
      <c r="L111" s="7">
        <f t="shared" ref="L111" si="146">L112</f>
        <v>13244.6</v>
      </c>
      <c r="M111" s="10"/>
      <c r="N111" s="10"/>
      <c r="O111" s="10"/>
      <c r="P111" s="10"/>
      <c r="Q111" s="17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31" ht="78.75" x14ac:dyDescent="0.25">
      <c r="A112" s="19" t="s">
        <v>155</v>
      </c>
      <c r="B112" s="20" t="s">
        <v>57</v>
      </c>
      <c r="C112" s="20" t="s">
        <v>64</v>
      </c>
      <c r="D112" s="20" t="s">
        <v>138</v>
      </c>
      <c r="E112" s="20" t="s">
        <v>156</v>
      </c>
      <c r="F112" s="20"/>
      <c r="G112" s="9">
        <v>11675100</v>
      </c>
      <c r="H112" s="8">
        <f>H113</f>
        <v>11675.099999999999</v>
      </c>
      <c r="I112" s="8">
        <f t="shared" si="144"/>
        <v>12517200</v>
      </c>
      <c r="J112" s="8">
        <f t="shared" si="144"/>
        <v>12517.2</v>
      </c>
      <c r="K112" s="8">
        <f t="shared" si="144"/>
        <v>13244600</v>
      </c>
      <c r="L112" s="8">
        <f t="shared" si="144"/>
        <v>13244.6</v>
      </c>
      <c r="M112" s="9"/>
      <c r="N112" s="9"/>
      <c r="O112" s="9"/>
      <c r="P112" s="9"/>
      <c r="Q112" s="21"/>
      <c r="R112" s="22"/>
      <c r="S112" s="22"/>
      <c r="T112" s="22"/>
      <c r="U112" s="22"/>
      <c r="V112" s="22"/>
      <c r="W112" s="22"/>
      <c r="X112" s="22"/>
      <c r="Y112" s="22"/>
      <c r="Z112" s="23"/>
      <c r="AA112" s="23"/>
      <c r="AB112" s="23"/>
      <c r="AC112" s="23"/>
      <c r="AD112" s="23"/>
      <c r="AE112" s="13"/>
    </row>
    <row r="113" spans="1:31" ht="47.25" x14ac:dyDescent="0.25">
      <c r="A113" s="19" t="s">
        <v>157</v>
      </c>
      <c r="B113" s="20" t="s">
        <v>57</v>
      </c>
      <c r="C113" s="20" t="s">
        <v>64</v>
      </c>
      <c r="D113" s="20" t="s">
        <v>138</v>
      </c>
      <c r="E113" s="20" t="s">
        <v>158</v>
      </c>
      <c r="F113" s="20"/>
      <c r="G113" s="9">
        <v>11675100</v>
      </c>
      <c r="H113" s="8">
        <f>H114</f>
        <v>11675.099999999999</v>
      </c>
      <c r="I113" s="8">
        <f t="shared" ref="I113:J113" si="147">I114</f>
        <v>12517200</v>
      </c>
      <c r="J113" s="8">
        <f t="shared" si="147"/>
        <v>12517.2</v>
      </c>
      <c r="K113" s="8">
        <f t="shared" ref="K113" si="148">K114</f>
        <v>13244600</v>
      </c>
      <c r="L113" s="8">
        <f t="shared" ref="L113" si="149">L114</f>
        <v>13244.6</v>
      </c>
      <c r="M113" s="9"/>
      <c r="N113" s="9"/>
      <c r="O113" s="9"/>
      <c r="P113" s="9"/>
      <c r="Q113" s="21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31" ht="31.5" x14ac:dyDescent="0.25">
      <c r="A114" s="19" t="s">
        <v>159</v>
      </c>
      <c r="B114" s="20" t="s">
        <v>57</v>
      </c>
      <c r="C114" s="20" t="s">
        <v>64</v>
      </c>
      <c r="D114" s="20" t="s">
        <v>138</v>
      </c>
      <c r="E114" s="20" t="s">
        <v>160</v>
      </c>
      <c r="F114" s="20"/>
      <c r="G114" s="9">
        <v>11675100</v>
      </c>
      <c r="H114" s="8">
        <f>H115</f>
        <v>11675.099999999999</v>
      </c>
      <c r="I114" s="8">
        <f t="shared" ref="I114:J114" si="150">I115</f>
        <v>12517200</v>
      </c>
      <c r="J114" s="8">
        <f t="shared" si="150"/>
        <v>12517.2</v>
      </c>
      <c r="K114" s="8">
        <f t="shared" ref="K114" si="151">K115</f>
        <v>13244600</v>
      </c>
      <c r="L114" s="8">
        <f t="shared" ref="L114" si="152">L115</f>
        <v>13244.6</v>
      </c>
      <c r="M114" s="9"/>
      <c r="N114" s="9"/>
      <c r="O114" s="9"/>
      <c r="P114" s="9"/>
      <c r="Q114" s="21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31" ht="31.5" x14ac:dyDescent="0.25">
      <c r="A115" s="19" t="s">
        <v>161</v>
      </c>
      <c r="B115" s="20" t="s">
        <v>57</v>
      </c>
      <c r="C115" s="20" t="s">
        <v>64</v>
      </c>
      <c r="D115" s="20" t="s">
        <v>138</v>
      </c>
      <c r="E115" s="20" t="s">
        <v>162</v>
      </c>
      <c r="F115" s="20"/>
      <c r="G115" s="9">
        <v>11675100</v>
      </c>
      <c r="H115" s="8">
        <f>H116+H117</f>
        <v>11675.099999999999</v>
      </c>
      <c r="I115" s="8">
        <f t="shared" ref="I115:J115" si="153">I116+I117</f>
        <v>12517200</v>
      </c>
      <c r="J115" s="8">
        <f t="shared" si="153"/>
        <v>12517.2</v>
      </c>
      <c r="K115" s="8">
        <f t="shared" ref="K115" si="154">K116+K117</f>
        <v>13244600</v>
      </c>
      <c r="L115" s="8">
        <f t="shared" ref="L115" si="155">L116+L117</f>
        <v>13244.6</v>
      </c>
      <c r="M115" s="9"/>
      <c r="N115" s="9"/>
      <c r="O115" s="9"/>
      <c r="P115" s="9"/>
      <c r="Q115" s="21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31" ht="78.75" x14ac:dyDescent="0.25">
      <c r="A116" s="28" t="s">
        <v>163</v>
      </c>
      <c r="B116" s="25" t="s">
        <v>57</v>
      </c>
      <c r="C116" s="25" t="s">
        <v>64</v>
      </c>
      <c r="D116" s="25" t="s">
        <v>138</v>
      </c>
      <c r="E116" s="25" t="s">
        <v>162</v>
      </c>
      <c r="F116" s="25" t="s">
        <v>42</v>
      </c>
      <c r="G116" s="2">
        <v>10140300</v>
      </c>
      <c r="H116" s="1">
        <v>10140.299999999999</v>
      </c>
      <c r="I116" s="2">
        <v>10871700</v>
      </c>
      <c r="J116" s="1">
        <v>10871.7</v>
      </c>
      <c r="K116" s="2">
        <v>11503500</v>
      </c>
      <c r="L116" s="1">
        <v>11503.5</v>
      </c>
      <c r="M116" s="2"/>
      <c r="N116" s="2"/>
      <c r="O116" s="2"/>
      <c r="P116" s="2"/>
      <c r="Q116" s="26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31" ht="78.75" x14ac:dyDescent="0.25">
      <c r="A117" s="28" t="s">
        <v>164</v>
      </c>
      <c r="B117" s="25" t="s">
        <v>57</v>
      </c>
      <c r="C117" s="25" t="s">
        <v>64</v>
      </c>
      <c r="D117" s="25" t="s">
        <v>138</v>
      </c>
      <c r="E117" s="25" t="s">
        <v>162</v>
      </c>
      <c r="F117" s="25" t="s">
        <v>165</v>
      </c>
      <c r="G117" s="2">
        <v>1534800</v>
      </c>
      <c r="H117" s="1">
        <v>1534.8</v>
      </c>
      <c r="I117" s="2">
        <v>1645500</v>
      </c>
      <c r="J117" s="1">
        <v>1645.5</v>
      </c>
      <c r="K117" s="2">
        <v>1741100</v>
      </c>
      <c r="L117" s="1">
        <v>1741.1</v>
      </c>
      <c r="M117" s="2"/>
      <c r="N117" s="2"/>
      <c r="O117" s="2"/>
      <c r="P117" s="2"/>
      <c r="Q117" s="26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31" ht="31.5" x14ac:dyDescent="0.25">
      <c r="A118" s="15" t="s">
        <v>167</v>
      </c>
      <c r="B118" s="16" t="s">
        <v>57</v>
      </c>
      <c r="C118" s="16" t="s">
        <v>64</v>
      </c>
      <c r="D118" s="16" t="s">
        <v>166</v>
      </c>
      <c r="E118" s="16"/>
      <c r="F118" s="16"/>
      <c r="G118" s="10">
        <v>912501.2</v>
      </c>
      <c r="H118" s="7">
        <f>H119</f>
        <v>912.5</v>
      </c>
      <c r="I118" s="7">
        <f t="shared" ref="I118:J118" si="156">I119</f>
        <v>114066.7</v>
      </c>
      <c r="J118" s="7">
        <f t="shared" si="156"/>
        <v>114.1</v>
      </c>
      <c r="K118" s="7">
        <f t="shared" ref="K118" si="157">K119</f>
        <v>114066.7</v>
      </c>
      <c r="L118" s="7">
        <f t="shared" ref="L118" si="158">L119</f>
        <v>114.1</v>
      </c>
      <c r="M118" s="10"/>
      <c r="N118" s="10"/>
      <c r="O118" s="10"/>
      <c r="P118" s="10"/>
      <c r="Q118" s="17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31" ht="47.25" x14ac:dyDescent="0.25">
      <c r="A119" s="19" t="s">
        <v>168</v>
      </c>
      <c r="B119" s="20" t="s">
        <v>57</v>
      </c>
      <c r="C119" s="20" t="s">
        <v>64</v>
      </c>
      <c r="D119" s="20" t="s">
        <v>166</v>
      </c>
      <c r="E119" s="20" t="s">
        <v>169</v>
      </c>
      <c r="F119" s="20"/>
      <c r="G119" s="9">
        <v>912501.2</v>
      </c>
      <c r="H119" s="8">
        <f>H120</f>
        <v>912.5</v>
      </c>
      <c r="I119" s="9">
        <v>114066.7</v>
      </c>
      <c r="J119" s="8">
        <v>114.1</v>
      </c>
      <c r="K119" s="9">
        <v>114066.7</v>
      </c>
      <c r="L119" s="8">
        <v>114.1</v>
      </c>
      <c r="M119" s="9"/>
      <c r="N119" s="9"/>
      <c r="O119" s="9"/>
      <c r="P119" s="9"/>
      <c r="Q119" s="21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31" ht="31.5" x14ac:dyDescent="0.25">
      <c r="A120" s="19" t="s">
        <v>170</v>
      </c>
      <c r="B120" s="20" t="s">
        <v>57</v>
      </c>
      <c r="C120" s="20" t="s">
        <v>64</v>
      </c>
      <c r="D120" s="20" t="s">
        <v>166</v>
      </c>
      <c r="E120" s="20" t="s">
        <v>171</v>
      </c>
      <c r="F120" s="20"/>
      <c r="G120" s="9">
        <v>912501.2</v>
      </c>
      <c r="H120" s="8">
        <f>H121</f>
        <v>912.5</v>
      </c>
      <c r="I120" s="9">
        <v>114066.7</v>
      </c>
      <c r="J120" s="8">
        <v>114.1</v>
      </c>
      <c r="K120" s="9">
        <v>114066.7</v>
      </c>
      <c r="L120" s="8">
        <v>114.1</v>
      </c>
      <c r="M120" s="9"/>
      <c r="N120" s="9"/>
      <c r="O120" s="9"/>
      <c r="P120" s="9"/>
      <c r="Q120" s="21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31" ht="126" x14ac:dyDescent="0.25">
      <c r="A121" s="29" t="s">
        <v>172</v>
      </c>
      <c r="B121" s="20" t="s">
        <v>57</v>
      </c>
      <c r="C121" s="20" t="s">
        <v>64</v>
      </c>
      <c r="D121" s="20" t="s">
        <v>166</v>
      </c>
      <c r="E121" s="20" t="s">
        <v>173</v>
      </c>
      <c r="F121" s="20"/>
      <c r="G121" s="9">
        <v>912501.2</v>
      </c>
      <c r="H121" s="8">
        <f>H122</f>
        <v>912.5</v>
      </c>
      <c r="I121" s="9">
        <v>114066.7</v>
      </c>
      <c r="J121" s="8">
        <v>114.1</v>
      </c>
      <c r="K121" s="9">
        <v>114066.7</v>
      </c>
      <c r="L121" s="8">
        <v>114.1</v>
      </c>
      <c r="M121" s="9"/>
      <c r="N121" s="9"/>
      <c r="O121" s="9"/>
      <c r="P121" s="9"/>
      <c r="Q121" s="21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31" ht="47.25" x14ac:dyDescent="0.25">
      <c r="A122" s="19" t="s">
        <v>174</v>
      </c>
      <c r="B122" s="20" t="s">
        <v>57</v>
      </c>
      <c r="C122" s="20" t="s">
        <v>64</v>
      </c>
      <c r="D122" s="20" t="s">
        <v>166</v>
      </c>
      <c r="E122" s="20" t="s">
        <v>175</v>
      </c>
      <c r="F122" s="20"/>
      <c r="G122" s="9">
        <v>912501.2</v>
      </c>
      <c r="H122" s="8">
        <v>912.5</v>
      </c>
      <c r="I122" s="9">
        <v>114066.7</v>
      </c>
      <c r="J122" s="8">
        <v>114.1</v>
      </c>
      <c r="K122" s="9">
        <v>114066.7</v>
      </c>
      <c r="L122" s="8">
        <v>114.1</v>
      </c>
      <c r="M122" s="9"/>
      <c r="N122" s="9"/>
      <c r="O122" s="9"/>
      <c r="P122" s="9"/>
      <c r="Q122" s="21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31" ht="63" x14ac:dyDescent="0.25">
      <c r="A123" s="28" t="s">
        <v>176</v>
      </c>
      <c r="B123" s="25" t="s">
        <v>57</v>
      </c>
      <c r="C123" s="25" t="s">
        <v>64</v>
      </c>
      <c r="D123" s="25" t="s">
        <v>166</v>
      </c>
      <c r="E123" s="25" t="s">
        <v>175</v>
      </c>
      <c r="F123" s="25" t="s">
        <v>44</v>
      </c>
      <c r="G123" s="2">
        <v>912501.2</v>
      </c>
      <c r="H123" s="1">
        <v>912.5</v>
      </c>
      <c r="I123" s="2">
        <v>114066.7</v>
      </c>
      <c r="J123" s="1">
        <v>114.1</v>
      </c>
      <c r="K123" s="2">
        <v>114066.7</v>
      </c>
      <c r="L123" s="1">
        <v>114.1</v>
      </c>
      <c r="M123" s="2"/>
      <c r="N123" s="2"/>
      <c r="O123" s="2"/>
      <c r="P123" s="2"/>
      <c r="Q123" s="26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31" ht="15.75" x14ac:dyDescent="0.25">
      <c r="A124" s="15" t="s">
        <v>177</v>
      </c>
      <c r="B124" s="16" t="s">
        <v>57</v>
      </c>
      <c r="C124" s="16" t="s">
        <v>89</v>
      </c>
      <c r="D124" s="16" t="s">
        <v>20</v>
      </c>
      <c r="E124" s="16"/>
      <c r="F124" s="16"/>
      <c r="G124" s="10">
        <v>25000000</v>
      </c>
      <c r="H124" s="7">
        <f>H125</f>
        <v>25000</v>
      </c>
      <c r="I124" s="7">
        <f t="shared" ref="I124:J124" si="159">I125</f>
        <v>24340000</v>
      </c>
      <c r="J124" s="7">
        <f t="shared" si="159"/>
        <v>24340</v>
      </c>
      <c r="K124" s="7">
        <f t="shared" ref="K124" si="160">K125</f>
        <v>24340000</v>
      </c>
      <c r="L124" s="7">
        <f t="shared" ref="L124" si="161">L125</f>
        <v>24340</v>
      </c>
      <c r="M124" s="10"/>
      <c r="N124" s="10"/>
      <c r="O124" s="10"/>
      <c r="P124" s="10"/>
      <c r="Q124" s="17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31" ht="15.75" x14ac:dyDescent="0.25">
      <c r="A125" s="15" t="s">
        <v>178</v>
      </c>
      <c r="B125" s="16" t="s">
        <v>57</v>
      </c>
      <c r="C125" s="16" t="s">
        <v>89</v>
      </c>
      <c r="D125" s="16" t="s">
        <v>131</v>
      </c>
      <c r="E125" s="16"/>
      <c r="F125" s="16"/>
      <c r="G125" s="10">
        <v>25000000</v>
      </c>
      <c r="H125" s="7">
        <f>H126</f>
        <v>25000</v>
      </c>
      <c r="I125" s="7">
        <f t="shared" ref="I125:J125" si="162">I126</f>
        <v>24340000</v>
      </c>
      <c r="J125" s="7">
        <f t="shared" si="162"/>
        <v>24340</v>
      </c>
      <c r="K125" s="7">
        <f t="shared" ref="K125" si="163">K126</f>
        <v>24340000</v>
      </c>
      <c r="L125" s="7">
        <f t="shared" ref="L125" si="164">L126</f>
        <v>24340</v>
      </c>
      <c r="M125" s="10"/>
      <c r="N125" s="10"/>
      <c r="O125" s="10"/>
      <c r="P125" s="10"/>
      <c r="Q125" s="17"/>
      <c r="R125" s="18"/>
      <c r="S125" s="18"/>
      <c r="T125" s="18"/>
      <c r="U125" s="18"/>
      <c r="V125" s="18"/>
      <c r="W125" s="18"/>
      <c r="X125" s="18"/>
      <c r="Y125" s="18"/>
      <c r="Z125" s="30"/>
      <c r="AA125" s="30"/>
      <c r="AB125" s="30"/>
      <c r="AC125" s="30"/>
      <c r="AD125" s="30"/>
    </row>
    <row r="126" spans="1:31" ht="78.75" x14ac:dyDescent="0.25">
      <c r="A126" s="19" t="s">
        <v>155</v>
      </c>
      <c r="B126" s="20" t="s">
        <v>57</v>
      </c>
      <c r="C126" s="20" t="s">
        <v>89</v>
      </c>
      <c r="D126" s="20" t="s">
        <v>131</v>
      </c>
      <c r="E126" s="20" t="s">
        <v>156</v>
      </c>
      <c r="F126" s="20"/>
      <c r="G126" s="9">
        <v>25000000</v>
      </c>
      <c r="H126" s="8">
        <v>25000</v>
      </c>
      <c r="I126" s="9">
        <v>24340000</v>
      </c>
      <c r="J126" s="8">
        <v>24340</v>
      </c>
      <c r="K126" s="9">
        <v>24340000</v>
      </c>
      <c r="L126" s="8">
        <v>24340</v>
      </c>
      <c r="M126" s="9"/>
      <c r="N126" s="9"/>
      <c r="O126" s="9"/>
      <c r="P126" s="9"/>
      <c r="Q126" s="21"/>
      <c r="R126" s="22"/>
      <c r="S126" s="22"/>
      <c r="T126" s="22"/>
      <c r="U126" s="22"/>
      <c r="V126" s="22"/>
      <c r="W126" s="22"/>
      <c r="X126" s="22"/>
      <c r="Y126" s="22"/>
      <c r="Z126" s="23"/>
      <c r="AA126" s="23"/>
      <c r="AB126" s="23"/>
      <c r="AC126" s="23"/>
      <c r="AD126" s="23"/>
      <c r="AE126" s="13"/>
    </row>
    <row r="127" spans="1:31" ht="63" x14ac:dyDescent="0.25">
      <c r="A127" s="19" t="s">
        <v>179</v>
      </c>
      <c r="B127" s="20" t="s">
        <v>57</v>
      </c>
      <c r="C127" s="20" t="s">
        <v>89</v>
      </c>
      <c r="D127" s="20" t="s">
        <v>131</v>
      </c>
      <c r="E127" s="20" t="s">
        <v>180</v>
      </c>
      <c r="F127" s="20"/>
      <c r="G127" s="9">
        <v>25000000</v>
      </c>
      <c r="H127" s="8">
        <v>25000</v>
      </c>
      <c r="I127" s="9">
        <v>24340000</v>
      </c>
      <c r="J127" s="8">
        <v>24340</v>
      </c>
      <c r="K127" s="9">
        <v>24340000</v>
      </c>
      <c r="L127" s="8">
        <v>24340</v>
      </c>
      <c r="M127" s="9"/>
      <c r="N127" s="9"/>
      <c r="O127" s="9"/>
      <c r="P127" s="9"/>
      <c r="Q127" s="21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31" ht="47.25" x14ac:dyDescent="0.25">
      <c r="A128" s="19" t="s">
        <v>181</v>
      </c>
      <c r="B128" s="20" t="s">
        <v>57</v>
      </c>
      <c r="C128" s="20" t="s">
        <v>89</v>
      </c>
      <c r="D128" s="20" t="s">
        <v>131</v>
      </c>
      <c r="E128" s="20" t="s">
        <v>182</v>
      </c>
      <c r="F128" s="20"/>
      <c r="G128" s="9">
        <v>25000000</v>
      </c>
      <c r="H128" s="8">
        <v>25000</v>
      </c>
      <c r="I128" s="9">
        <v>24340000</v>
      </c>
      <c r="J128" s="8">
        <v>24340</v>
      </c>
      <c r="K128" s="9">
        <v>24340000</v>
      </c>
      <c r="L128" s="8">
        <v>24340</v>
      </c>
      <c r="M128" s="9"/>
      <c r="N128" s="9"/>
      <c r="O128" s="9"/>
      <c r="P128" s="9"/>
      <c r="Q128" s="21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30" ht="47.25" x14ac:dyDescent="0.25">
      <c r="A129" s="19" t="s">
        <v>183</v>
      </c>
      <c r="B129" s="20" t="s">
        <v>57</v>
      </c>
      <c r="C129" s="20" t="s">
        <v>89</v>
      </c>
      <c r="D129" s="20" t="s">
        <v>131</v>
      </c>
      <c r="E129" s="20" t="s">
        <v>184</v>
      </c>
      <c r="F129" s="20"/>
      <c r="G129" s="9">
        <v>25000000</v>
      </c>
      <c r="H129" s="8">
        <v>25000</v>
      </c>
      <c r="I129" s="9">
        <v>24340000</v>
      </c>
      <c r="J129" s="8">
        <v>24340</v>
      </c>
      <c r="K129" s="9">
        <v>24340000</v>
      </c>
      <c r="L129" s="8">
        <v>24340</v>
      </c>
      <c r="M129" s="9"/>
      <c r="N129" s="9"/>
      <c r="O129" s="9"/>
      <c r="P129" s="9"/>
      <c r="Q129" s="21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30" ht="94.5" x14ac:dyDescent="0.25">
      <c r="A130" s="28" t="s">
        <v>185</v>
      </c>
      <c r="B130" s="25" t="s">
        <v>57</v>
      </c>
      <c r="C130" s="25" t="s">
        <v>89</v>
      </c>
      <c r="D130" s="25" t="s">
        <v>131</v>
      </c>
      <c r="E130" s="25" t="s">
        <v>184</v>
      </c>
      <c r="F130" s="25" t="s">
        <v>165</v>
      </c>
      <c r="G130" s="2">
        <v>25000000</v>
      </c>
      <c r="H130" s="1">
        <v>25000</v>
      </c>
      <c r="I130" s="2">
        <v>24340000</v>
      </c>
      <c r="J130" s="1">
        <v>24340</v>
      </c>
      <c r="K130" s="2">
        <v>24340000</v>
      </c>
      <c r="L130" s="1">
        <v>24340</v>
      </c>
      <c r="M130" s="2"/>
      <c r="N130" s="2"/>
      <c r="O130" s="2"/>
      <c r="P130" s="2"/>
      <c r="Q130" s="26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30" ht="15.75" x14ac:dyDescent="0.25">
      <c r="A131" s="15" t="s">
        <v>187</v>
      </c>
      <c r="B131" s="16" t="s">
        <v>57</v>
      </c>
      <c r="C131" s="16" t="s">
        <v>186</v>
      </c>
      <c r="D131" s="16" t="s">
        <v>20</v>
      </c>
      <c r="E131" s="16"/>
      <c r="F131" s="16"/>
      <c r="G131" s="10">
        <v>13492000</v>
      </c>
      <c r="H131" s="7">
        <f>H132+H138</f>
        <v>13492</v>
      </c>
      <c r="I131" s="7">
        <f t="shared" ref="I131:J131" si="165">I132+I138</f>
        <v>13626199.99</v>
      </c>
      <c r="J131" s="7">
        <f t="shared" si="165"/>
        <v>13626.2</v>
      </c>
      <c r="K131" s="7">
        <f t="shared" ref="K131" si="166">K132+K138</f>
        <v>13626199.99</v>
      </c>
      <c r="L131" s="7">
        <f t="shared" ref="L131" si="167">L132+L138</f>
        <v>13626.2</v>
      </c>
      <c r="M131" s="10"/>
      <c r="N131" s="10"/>
      <c r="O131" s="10"/>
      <c r="P131" s="10"/>
      <c r="Q131" s="17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30" ht="15.75" x14ac:dyDescent="0.25">
      <c r="A132" s="15" t="s">
        <v>188</v>
      </c>
      <c r="B132" s="16" t="s">
        <v>57</v>
      </c>
      <c r="C132" s="16" t="s">
        <v>186</v>
      </c>
      <c r="D132" s="16" t="s">
        <v>19</v>
      </c>
      <c r="E132" s="16"/>
      <c r="F132" s="16"/>
      <c r="G132" s="10">
        <v>13420000</v>
      </c>
      <c r="H132" s="7">
        <v>13420</v>
      </c>
      <c r="I132" s="10">
        <v>13554199.99</v>
      </c>
      <c r="J132" s="7">
        <v>13554.2</v>
      </c>
      <c r="K132" s="10">
        <v>13554199.99</v>
      </c>
      <c r="L132" s="7">
        <v>13554.2</v>
      </c>
      <c r="M132" s="10"/>
      <c r="N132" s="10"/>
      <c r="O132" s="10"/>
      <c r="P132" s="10"/>
      <c r="Q132" s="17"/>
      <c r="R132" s="18"/>
      <c r="S132" s="18"/>
      <c r="T132" s="18"/>
      <c r="U132" s="18"/>
      <c r="V132" s="18"/>
      <c r="W132" s="18"/>
      <c r="X132" s="18"/>
      <c r="Y132" s="18"/>
      <c r="Z132" s="30"/>
      <c r="AA132" s="30"/>
      <c r="AB132" s="30"/>
      <c r="AC132" s="30"/>
      <c r="AD132" s="30"/>
    </row>
    <row r="133" spans="1:30" ht="63" x14ac:dyDescent="0.25">
      <c r="A133" s="19" t="s">
        <v>24</v>
      </c>
      <c r="B133" s="20" t="s">
        <v>57</v>
      </c>
      <c r="C133" s="20" t="s">
        <v>186</v>
      </c>
      <c r="D133" s="20" t="s">
        <v>19</v>
      </c>
      <c r="E133" s="20" t="s">
        <v>25</v>
      </c>
      <c r="F133" s="20"/>
      <c r="G133" s="9">
        <v>13420000</v>
      </c>
      <c r="H133" s="8">
        <v>13420</v>
      </c>
      <c r="I133" s="9">
        <v>13554199.99</v>
      </c>
      <c r="J133" s="8">
        <v>13554.2</v>
      </c>
      <c r="K133" s="9">
        <v>13554199.99</v>
      </c>
      <c r="L133" s="8">
        <v>13554.2</v>
      </c>
      <c r="M133" s="9"/>
      <c r="N133" s="9"/>
      <c r="O133" s="9"/>
      <c r="P133" s="9"/>
      <c r="Q133" s="21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30" ht="31.5" x14ac:dyDescent="0.25">
      <c r="A134" s="19" t="s">
        <v>66</v>
      </c>
      <c r="B134" s="20" t="s">
        <v>57</v>
      </c>
      <c r="C134" s="20" t="s">
        <v>186</v>
      </c>
      <c r="D134" s="20" t="s">
        <v>19</v>
      </c>
      <c r="E134" s="20" t="s">
        <v>67</v>
      </c>
      <c r="F134" s="20"/>
      <c r="G134" s="9">
        <v>13420000</v>
      </c>
      <c r="H134" s="8">
        <v>13420</v>
      </c>
      <c r="I134" s="9">
        <v>13554199.99</v>
      </c>
      <c r="J134" s="8">
        <v>13554.2</v>
      </c>
      <c r="K134" s="9">
        <v>13554199.99</v>
      </c>
      <c r="L134" s="8">
        <v>13554.2</v>
      </c>
      <c r="M134" s="9"/>
      <c r="N134" s="9"/>
      <c r="O134" s="9"/>
      <c r="P134" s="9"/>
      <c r="Q134" s="21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30" ht="31.5" x14ac:dyDescent="0.25">
      <c r="A135" s="19" t="s">
        <v>189</v>
      </c>
      <c r="B135" s="20" t="s">
        <v>57</v>
      </c>
      <c r="C135" s="20" t="s">
        <v>186</v>
      </c>
      <c r="D135" s="20" t="s">
        <v>19</v>
      </c>
      <c r="E135" s="20" t="s">
        <v>190</v>
      </c>
      <c r="F135" s="20"/>
      <c r="G135" s="9">
        <v>13420000</v>
      </c>
      <c r="H135" s="8">
        <v>13420</v>
      </c>
      <c r="I135" s="9">
        <v>13554199.99</v>
      </c>
      <c r="J135" s="8">
        <v>13554.2</v>
      </c>
      <c r="K135" s="9">
        <v>13554199.99</v>
      </c>
      <c r="L135" s="8">
        <v>13554.2</v>
      </c>
      <c r="M135" s="9"/>
      <c r="N135" s="9"/>
      <c r="O135" s="9"/>
      <c r="P135" s="9"/>
      <c r="Q135" s="21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30" ht="15.75" x14ac:dyDescent="0.25">
      <c r="A136" s="19" t="s">
        <v>191</v>
      </c>
      <c r="B136" s="20" t="s">
        <v>57</v>
      </c>
      <c r="C136" s="20" t="s">
        <v>186</v>
      </c>
      <c r="D136" s="20" t="s">
        <v>19</v>
      </c>
      <c r="E136" s="20" t="s">
        <v>192</v>
      </c>
      <c r="F136" s="20"/>
      <c r="G136" s="9">
        <v>13420000</v>
      </c>
      <c r="H136" s="8">
        <v>13420</v>
      </c>
      <c r="I136" s="9">
        <v>13554199.99</v>
      </c>
      <c r="J136" s="8">
        <v>13554.2</v>
      </c>
      <c r="K136" s="9">
        <v>13554199.99</v>
      </c>
      <c r="L136" s="8">
        <v>13554.2</v>
      </c>
      <c r="M136" s="9"/>
      <c r="N136" s="9"/>
      <c r="O136" s="9"/>
      <c r="P136" s="9"/>
      <c r="Q136" s="21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30" ht="47.25" x14ac:dyDescent="0.25">
      <c r="A137" s="28" t="s">
        <v>193</v>
      </c>
      <c r="B137" s="25" t="s">
        <v>57</v>
      </c>
      <c r="C137" s="25" t="s">
        <v>186</v>
      </c>
      <c r="D137" s="25" t="s">
        <v>19</v>
      </c>
      <c r="E137" s="25" t="s">
        <v>192</v>
      </c>
      <c r="F137" s="25" t="s">
        <v>115</v>
      </c>
      <c r="G137" s="2">
        <v>13420000</v>
      </c>
      <c r="H137" s="1">
        <v>13420</v>
      </c>
      <c r="I137" s="2">
        <v>13554199.99</v>
      </c>
      <c r="J137" s="1">
        <v>13554.2</v>
      </c>
      <c r="K137" s="2">
        <v>13554199.99</v>
      </c>
      <c r="L137" s="1">
        <v>13554.2</v>
      </c>
      <c r="M137" s="2"/>
      <c r="N137" s="2"/>
      <c r="O137" s="2"/>
      <c r="P137" s="2"/>
      <c r="Q137" s="26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30" ht="15.75" x14ac:dyDescent="0.25">
      <c r="A138" s="15" t="s">
        <v>194</v>
      </c>
      <c r="B138" s="16" t="s">
        <v>57</v>
      </c>
      <c r="C138" s="16" t="s">
        <v>186</v>
      </c>
      <c r="D138" s="16" t="s">
        <v>131</v>
      </c>
      <c r="E138" s="16"/>
      <c r="F138" s="16"/>
      <c r="G138" s="10">
        <v>72000</v>
      </c>
      <c r="H138" s="7">
        <v>72</v>
      </c>
      <c r="I138" s="10">
        <v>72000</v>
      </c>
      <c r="J138" s="7">
        <v>72</v>
      </c>
      <c r="K138" s="10">
        <v>72000</v>
      </c>
      <c r="L138" s="7">
        <v>72</v>
      </c>
      <c r="M138" s="10"/>
      <c r="N138" s="10"/>
      <c r="O138" s="10"/>
      <c r="P138" s="10"/>
      <c r="Q138" s="17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30" ht="63" x14ac:dyDescent="0.25">
      <c r="A139" s="19" t="s">
        <v>24</v>
      </c>
      <c r="B139" s="20" t="s">
        <v>57</v>
      </c>
      <c r="C139" s="20" t="s">
        <v>186</v>
      </c>
      <c r="D139" s="20" t="s">
        <v>131</v>
      </c>
      <c r="E139" s="20" t="s">
        <v>25</v>
      </c>
      <c r="F139" s="20"/>
      <c r="G139" s="9">
        <v>72000</v>
      </c>
      <c r="H139" s="8">
        <v>72</v>
      </c>
      <c r="I139" s="9">
        <v>72000</v>
      </c>
      <c r="J139" s="8">
        <v>72</v>
      </c>
      <c r="K139" s="9">
        <v>72000</v>
      </c>
      <c r="L139" s="8">
        <v>72</v>
      </c>
      <c r="M139" s="9"/>
      <c r="N139" s="9"/>
      <c r="O139" s="9"/>
      <c r="P139" s="9"/>
      <c r="Q139" s="21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30" ht="31.5" x14ac:dyDescent="0.25">
      <c r="A140" s="19" t="s">
        <v>66</v>
      </c>
      <c r="B140" s="20" t="s">
        <v>57</v>
      </c>
      <c r="C140" s="20" t="s">
        <v>186</v>
      </c>
      <c r="D140" s="20" t="s">
        <v>131</v>
      </c>
      <c r="E140" s="20" t="s">
        <v>67</v>
      </c>
      <c r="F140" s="20"/>
      <c r="G140" s="9">
        <v>72000</v>
      </c>
      <c r="H140" s="8">
        <v>72</v>
      </c>
      <c r="I140" s="9">
        <v>72000</v>
      </c>
      <c r="J140" s="8">
        <v>72</v>
      </c>
      <c r="K140" s="9">
        <v>72000</v>
      </c>
      <c r="L140" s="8">
        <v>72</v>
      </c>
      <c r="M140" s="9"/>
      <c r="N140" s="9"/>
      <c r="O140" s="9"/>
      <c r="P140" s="9"/>
      <c r="Q140" s="21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30" ht="31.5" x14ac:dyDescent="0.25">
      <c r="A141" s="19" t="s">
        <v>195</v>
      </c>
      <c r="B141" s="20" t="s">
        <v>57</v>
      </c>
      <c r="C141" s="20" t="s">
        <v>186</v>
      </c>
      <c r="D141" s="20" t="s">
        <v>131</v>
      </c>
      <c r="E141" s="20" t="s">
        <v>196</v>
      </c>
      <c r="F141" s="20"/>
      <c r="G141" s="9">
        <v>72000</v>
      </c>
      <c r="H141" s="8">
        <v>72</v>
      </c>
      <c r="I141" s="9">
        <v>72000</v>
      </c>
      <c r="J141" s="8">
        <v>72</v>
      </c>
      <c r="K141" s="9">
        <v>72000</v>
      </c>
      <c r="L141" s="8">
        <v>72</v>
      </c>
      <c r="M141" s="9"/>
      <c r="N141" s="9"/>
      <c r="O141" s="9"/>
      <c r="P141" s="9"/>
      <c r="Q141" s="21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30" ht="31.5" x14ac:dyDescent="0.25">
      <c r="A142" s="19" t="s">
        <v>197</v>
      </c>
      <c r="B142" s="20" t="s">
        <v>57</v>
      </c>
      <c r="C142" s="20" t="s">
        <v>186</v>
      </c>
      <c r="D142" s="20" t="s">
        <v>131</v>
      </c>
      <c r="E142" s="20" t="s">
        <v>198</v>
      </c>
      <c r="F142" s="20"/>
      <c r="G142" s="9">
        <v>72000</v>
      </c>
      <c r="H142" s="8">
        <v>72</v>
      </c>
      <c r="I142" s="9">
        <v>72000</v>
      </c>
      <c r="J142" s="8">
        <v>72</v>
      </c>
      <c r="K142" s="9">
        <v>72000</v>
      </c>
      <c r="L142" s="8">
        <v>72</v>
      </c>
      <c r="M142" s="9"/>
      <c r="N142" s="9"/>
      <c r="O142" s="9"/>
      <c r="P142" s="9"/>
      <c r="Q142" s="21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30" ht="63" x14ac:dyDescent="0.25">
      <c r="A143" s="28" t="s">
        <v>199</v>
      </c>
      <c r="B143" s="25" t="s">
        <v>57</v>
      </c>
      <c r="C143" s="25" t="s">
        <v>186</v>
      </c>
      <c r="D143" s="25" t="s">
        <v>131</v>
      </c>
      <c r="E143" s="25" t="s">
        <v>198</v>
      </c>
      <c r="F143" s="25" t="s">
        <v>115</v>
      </c>
      <c r="G143" s="2">
        <v>72000</v>
      </c>
      <c r="H143" s="1">
        <v>72</v>
      </c>
      <c r="I143" s="2">
        <v>72000</v>
      </c>
      <c r="J143" s="1">
        <v>72</v>
      </c>
      <c r="K143" s="2">
        <v>72000</v>
      </c>
      <c r="L143" s="1">
        <v>72</v>
      </c>
      <c r="M143" s="2"/>
      <c r="N143" s="2"/>
      <c r="O143" s="2"/>
      <c r="P143" s="2"/>
      <c r="Q143" s="26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30" ht="47.25" x14ac:dyDescent="0.25">
      <c r="A144" s="15" t="s">
        <v>201</v>
      </c>
      <c r="B144" s="16" t="s">
        <v>200</v>
      </c>
      <c r="C144" s="16"/>
      <c r="D144" s="16"/>
      <c r="E144" s="16"/>
      <c r="F144" s="16"/>
      <c r="G144" s="10">
        <v>5047803</v>
      </c>
      <c r="H144" s="7">
        <f>H145</f>
        <v>5047.8</v>
      </c>
      <c r="I144" s="7">
        <f t="shared" ref="I144:J144" si="168">I145</f>
        <v>5082155</v>
      </c>
      <c r="J144" s="7">
        <f t="shared" si="168"/>
        <v>5082.2</v>
      </c>
      <c r="K144" s="7">
        <f t="shared" ref="K144" si="169">K145</f>
        <v>5082155</v>
      </c>
      <c r="L144" s="7">
        <f t="shared" ref="L144" si="170">L145</f>
        <v>5082.2</v>
      </c>
      <c r="M144" s="10"/>
      <c r="N144" s="10"/>
      <c r="O144" s="10"/>
      <c r="P144" s="10"/>
      <c r="Q144" s="17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x14ac:dyDescent="0.25">
      <c r="A145" s="15" t="s">
        <v>21</v>
      </c>
      <c r="B145" s="16" t="s">
        <v>200</v>
      </c>
      <c r="C145" s="16" t="s">
        <v>19</v>
      </c>
      <c r="D145" s="16" t="s">
        <v>20</v>
      </c>
      <c r="E145" s="16"/>
      <c r="F145" s="16"/>
      <c r="G145" s="10">
        <v>5047803</v>
      </c>
      <c r="H145" s="7">
        <f>H146</f>
        <v>5047.8</v>
      </c>
      <c r="I145" s="7">
        <f t="shared" ref="I145:J145" si="171">I146</f>
        <v>5082155</v>
      </c>
      <c r="J145" s="7">
        <f t="shared" si="171"/>
        <v>5082.2</v>
      </c>
      <c r="K145" s="7">
        <f t="shared" ref="K145" si="172">K146</f>
        <v>5082155</v>
      </c>
      <c r="L145" s="7">
        <f t="shared" ref="L145" si="173">L146</f>
        <v>5082.2</v>
      </c>
      <c r="M145" s="10"/>
      <c r="N145" s="10"/>
      <c r="O145" s="10"/>
      <c r="P145" s="10"/>
      <c r="Q145" s="17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63" x14ac:dyDescent="0.25">
      <c r="A146" s="15" t="s">
        <v>202</v>
      </c>
      <c r="B146" s="16" t="s">
        <v>200</v>
      </c>
      <c r="C146" s="16" t="s">
        <v>19</v>
      </c>
      <c r="D146" s="16" t="s">
        <v>131</v>
      </c>
      <c r="E146" s="16"/>
      <c r="F146" s="16"/>
      <c r="G146" s="10">
        <v>5047803</v>
      </c>
      <c r="H146" s="7">
        <f>H147</f>
        <v>5047.8</v>
      </c>
      <c r="I146" s="7">
        <f t="shared" ref="I146:J146" si="174">I147</f>
        <v>5082155</v>
      </c>
      <c r="J146" s="7">
        <f t="shared" si="174"/>
        <v>5082.2</v>
      </c>
      <c r="K146" s="7">
        <f t="shared" ref="K146" si="175">K147</f>
        <v>5082155</v>
      </c>
      <c r="L146" s="7">
        <f t="shared" ref="L146" si="176">L147</f>
        <v>5082.2</v>
      </c>
      <c r="M146" s="10"/>
      <c r="N146" s="10"/>
      <c r="O146" s="10"/>
      <c r="P146" s="10"/>
      <c r="Q146" s="17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x14ac:dyDescent="0.25">
      <c r="A147" s="19" t="s">
        <v>47</v>
      </c>
      <c r="B147" s="20" t="s">
        <v>200</v>
      </c>
      <c r="C147" s="20" t="s">
        <v>19</v>
      </c>
      <c r="D147" s="20" t="s">
        <v>131</v>
      </c>
      <c r="E147" s="20" t="s">
        <v>48</v>
      </c>
      <c r="F147" s="20"/>
      <c r="G147" s="9">
        <v>5047803</v>
      </c>
      <c r="H147" s="8">
        <f>H148+H151+H153</f>
        <v>5047.8</v>
      </c>
      <c r="I147" s="8">
        <f t="shared" ref="I147:J147" si="177">I148+I151+I153</f>
        <v>5082155</v>
      </c>
      <c r="J147" s="8">
        <f t="shared" si="177"/>
        <v>5082.2</v>
      </c>
      <c r="K147" s="8">
        <f t="shared" ref="K147" si="178">K148+K151+K153</f>
        <v>5082155</v>
      </c>
      <c r="L147" s="8">
        <f t="shared" ref="L147" si="179">L148+L151+L153</f>
        <v>5082.2</v>
      </c>
      <c r="M147" s="9"/>
      <c r="N147" s="9"/>
      <c r="O147" s="9"/>
      <c r="P147" s="9"/>
      <c r="Q147" s="21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47.25" x14ac:dyDescent="0.25">
      <c r="A148" s="19" t="s">
        <v>203</v>
      </c>
      <c r="B148" s="20" t="s">
        <v>200</v>
      </c>
      <c r="C148" s="20" t="s">
        <v>19</v>
      </c>
      <c r="D148" s="20" t="s">
        <v>131</v>
      </c>
      <c r="E148" s="20" t="s">
        <v>204</v>
      </c>
      <c r="F148" s="20"/>
      <c r="G148" s="9">
        <v>589000</v>
      </c>
      <c r="H148" s="8">
        <f>H149+H150</f>
        <v>589</v>
      </c>
      <c r="I148" s="8">
        <f t="shared" ref="I148:J148" si="180">I149+I150</f>
        <v>445000</v>
      </c>
      <c r="J148" s="8">
        <f t="shared" si="180"/>
        <v>445</v>
      </c>
      <c r="K148" s="8">
        <f t="shared" ref="K148" si="181">K149+K150</f>
        <v>445000</v>
      </c>
      <c r="L148" s="8">
        <f t="shared" ref="L148" si="182">L149+L150</f>
        <v>445</v>
      </c>
      <c r="M148" s="9"/>
      <c r="N148" s="9"/>
      <c r="O148" s="9"/>
      <c r="P148" s="9"/>
      <c r="Q148" s="21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78.75" x14ac:dyDescent="0.25">
      <c r="A149" s="28" t="s">
        <v>205</v>
      </c>
      <c r="B149" s="25" t="s">
        <v>200</v>
      </c>
      <c r="C149" s="25" t="s">
        <v>19</v>
      </c>
      <c r="D149" s="25" t="s">
        <v>131</v>
      </c>
      <c r="E149" s="25" t="s">
        <v>204</v>
      </c>
      <c r="F149" s="25" t="s">
        <v>42</v>
      </c>
      <c r="G149" s="2">
        <v>588000</v>
      </c>
      <c r="H149" s="1">
        <v>588</v>
      </c>
      <c r="I149" s="2">
        <v>444000</v>
      </c>
      <c r="J149" s="1">
        <v>444</v>
      </c>
      <c r="K149" s="2">
        <v>444000</v>
      </c>
      <c r="L149" s="1">
        <v>444</v>
      </c>
      <c r="M149" s="2"/>
      <c r="N149" s="2"/>
      <c r="O149" s="2"/>
      <c r="P149" s="2"/>
      <c r="Q149" s="26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47.25" x14ac:dyDescent="0.25">
      <c r="A150" s="28" t="s">
        <v>206</v>
      </c>
      <c r="B150" s="25" t="s">
        <v>200</v>
      </c>
      <c r="C150" s="25" t="s">
        <v>19</v>
      </c>
      <c r="D150" s="25" t="s">
        <v>131</v>
      </c>
      <c r="E150" s="25" t="s">
        <v>204</v>
      </c>
      <c r="F150" s="25" t="s">
        <v>44</v>
      </c>
      <c r="G150" s="2">
        <v>1000</v>
      </c>
      <c r="H150" s="1">
        <v>1</v>
      </c>
      <c r="I150" s="2">
        <v>1000</v>
      </c>
      <c r="J150" s="1">
        <v>1</v>
      </c>
      <c r="K150" s="2">
        <v>1000</v>
      </c>
      <c r="L150" s="1">
        <v>1</v>
      </c>
      <c r="M150" s="2"/>
      <c r="N150" s="2"/>
      <c r="O150" s="2"/>
      <c r="P150" s="2"/>
      <c r="Q150" s="26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5.75" x14ac:dyDescent="0.25">
      <c r="A151" s="19" t="s">
        <v>207</v>
      </c>
      <c r="B151" s="20" t="s">
        <v>200</v>
      </c>
      <c r="C151" s="20" t="s">
        <v>19</v>
      </c>
      <c r="D151" s="20" t="s">
        <v>131</v>
      </c>
      <c r="E151" s="20" t="s">
        <v>208</v>
      </c>
      <c r="F151" s="20"/>
      <c r="G151" s="9">
        <v>2052000</v>
      </c>
      <c r="H151" s="8">
        <v>2406.8000000000002</v>
      </c>
      <c r="I151" s="9">
        <v>2134080</v>
      </c>
      <c r="J151" s="8">
        <v>2503.1</v>
      </c>
      <c r="K151" s="9">
        <v>2134080</v>
      </c>
      <c r="L151" s="8">
        <v>2503.1</v>
      </c>
      <c r="M151" s="9"/>
      <c r="N151" s="9"/>
      <c r="O151" s="9"/>
      <c r="P151" s="9"/>
      <c r="Q151" s="21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s="34" customFormat="1" ht="105.75" customHeight="1" x14ac:dyDescent="0.25">
      <c r="A152" s="28" t="s">
        <v>209</v>
      </c>
      <c r="B152" s="25" t="s">
        <v>200</v>
      </c>
      <c r="C152" s="25" t="s">
        <v>19</v>
      </c>
      <c r="D152" s="25" t="s">
        <v>131</v>
      </c>
      <c r="E152" s="25" t="s">
        <v>208</v>
      </c>
      <c r="F152" s="25" t="s">
        <v>33</v>
      </c>
      <c r="G152" s="2">
        <v>2052000</v>
      </c>
      <c r="H152" s="1">
        <v>2406.8000000000002</v>
      </c>
      <c r="I152" s="2">
        <v>2134080</v>
      </c>
      <c r="J152" s="1">
        <v>2503.1</v>
      </c>
      <c r="K152" s="2">
        <v>2134080</v>
      </c>
      <c r="L152" s="1">
        <v>2503.1</v>
      </c>
      <c r="M152" s="2"/>
      <c r="N152" s="2"/>
      <c r="O152" s="2"/>
      <c r="P152" s="2"/>
      <c r="Q152" s="26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47.25" x14ac:dyDescent="0.25">
      <c r="A153" s="19" t="s">
        <v>61</v>
      </c>
      <c r="B153" s="20" t="s">
        <v>200</v>
      </c>
      <c r="C153" s="20" t="s">
        <v>19</v>
      </c>
      <c r="D153" s="20" t="s">
        <v>131</v>
      </c>
      <c r="E153" s="20" t="s">
        <v>62</v>
      </c>
      <c r="F153" s="20"/>
      <c r="G153" s="9">
        <v>2406803</v>
      </c>
      <c r="H153" s="8">
        <v>2052</v>
      </c>
      <c r="I153" s="9">
        <v>2503075</v>
      </c>
      <c r="J153" s="8">
        <v>2134.1</v>
      </c>
      <c r="K153" s="9">
        <v>2503075</v>
      </c>
      <c r="L153" s="8">
        <v>2134.1</v>
      </c>
      <c r="M153" s="9"/>
      <c r="N153" s="9"/>
      <c r="O153" s="9"/>
      <c r="P153" s="9"/>
      <c r="Q153" s="21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s="34" customFormat="1" ht="110.25" x14ac:dyDescent="0.25">
      <c r="A154" s="24" t="s">
        <v>63</v>
      </c>
      <c r="B154" s="25" t="s">
        <v>200</v>
      </c>
      <c r="C154" s="25" t="s">
        <v>19</v>
      </c>
      <c r="D154" s="25" t="s">
        <v>131</v>
      </c>
      <c r="E154" s="25" t="s">
        <v>62</v>
      </c>
      <c r="F154" s="25" t="s">
        <v>33</v>
      </c>
      <c r="G154" s="2">
        <v>2406803</v>
      </c>
      <c r="H154" s="1">
        <v>2052</v>
      </c>
      <c r="I154" s="2">
        <v>2503075</v>
      </c>
      <c r="J154" s="1">
        <v>2134.1</v>
      </c>
      <c r="K154" s="2">
        <v>2503075</v>
      </c>
      <c r="L154" s="1">
        <v>2134.1</v>
      </c>
      <c r="M154" s="2"/>
      <c r="N154" s="2"/>
      <c r="O154" s="2"/>
      <c r="P154" s="2"/>
      <c r="Q154" s="26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63" x14ac:dyDescent="0.25">
      <c r="A155" s="15" t="s">
        <v>211</v>
      </c>
      <c r="B155" s="16" t="s">
        <v>210</v>
      </c>
      <c r="C155" s="16"/>
      <c r="D155" s="16"/>
      <c r="E155" s="16"/>
      <c r="F155" s="16"/>
      <c r="G155" s="10">
        <v>29001327.16</v>
      </c>
      <c r="H155" s="7">
        <f>H156+H174+H181</f>
        <v>29001.3</v>
      </c>
      <c r="I155" s="7">
        <f t="shared" ref="I155:J155" si="183">I156+I174+I181</f>
        <v>36128976.159999996</v>
      </c>
      <c r="J155" s="7">
        <f t="shared" si="183"/>
        <v>36128.899999999994</v>
      </c>
      <c r="K155" s="7">
        <f t="shared" ref="K155" si="184">K156+K174+K181</f>
        <v>28986197</v>
      </c>
      <c r="L155" s="7">
        <f t="shared" ref="L155" si="185">L156+L174+L181</f>
        <v>28986.1</v>
      </c>
      <c r="M155" s="10"/>
      <c r="N155" s="10"/>
      <c r="O155" s="10"/>
      <c r="P155" s="10"/>
      <c r="Q155" s="17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x14ac:dyDescent="0.25">
      <c r="A156" s="15" t="s">
        <v>21</v>
      </c>
      <c r="B156" s="16" t="s">
        <v>210</v>
      </c>
      <c r="C156" s="16" t="s">
        <v>19</v>
      </c>
      <c r="D156" s="16" t="s">
        <v>20</v>
      </c>
      <c r="E156" s="16"/>
      <c r="F156" s="16"/>
      <c r="G156" s="10">
        <v>25788068</v>
      </c>
      <c r="H156" s="7">
        <f>H157</f>
        <v>25788</v>
      </c>
      <c r="I156" s="7">
        <f t="shared" ref="I156:J156" si="186">I157</f>
        <v>27728117</v>
      </c>
      <c r="J156" s="7">
        <f t="shared" si="186"/>
        <v>27728</v>
      </c>
      <c r="K156" s="7">
        <f t="shared" ref="K156" si="187">K157</f>
        <v>27689217</v>
      </c>
      <c r="L156" s="7">
        <f t="shared" ref="L156" si="188">L157</f>
        <v>27689.1</v>
      </c>
      <c r="M156" s="10"/>
      <c r="N156" s="10"/>
      <c r="O156" s="10"/>
      <c r="P156" s="10"/>
      <c r="Q156" s="17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x14ac:dyDescent="0.25">
      <c r="A157" s="15" t="s">
        <v>53</v>
      </c>
      <c r="B157" s="16" t="s">
        <v>210</v>
      </c>
      <c r="C157" s="16" t="s">
        <v>19</v>
      </c>
      <c r="D157" s="16" t="s">
        <v>52</v>
      </c>
      <c r="E157" s="16"/>
      <c r="F157" s="16"/>
      <c r="G157" s="10">
        <v>25788068</v>
      </c>
      <c r="H157" s="7">
        <f>H158</f>
        <v>25788</v>
      </c>
      <c r="I157" s="7">
        <f t="shared" ref="I157:J157" si="189">I158</f>
        <v>27728117</v>
      </c>
      <c r="J157" s="7">
        <f t="shared" si="189"/>
        <v>27728</v>
      </c>
      <c r="K157" s="7">
        <f t="shared" ref="K157" si="190">K158</f>
        <v>27689217</v>
      </c>
      <c r="L157" s="7">
        <f t="shared" ref="L157" si="191">L158</f>
        <v>27689.1</v>
      </c>
      <c r="M157" s="10"/>
      <c r="N157" s="10"/>
      <c r="O157" s="10"/>
      <c r="P157" s="10"/>
      <c r="Q157" s="17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63" x14ac:dyDescent="0.25">
      <c r="A158" s="19" t="s">
        <v>24</v>
      </c>
      <c r="B158" s="20" t="s">
        <v>210</v>
      </c>
      <c r="C158" s="20" t="s">
        <v>19</v>
      </c>
      <c r="D158" s="20" t="s">
        <v>52</v>
      </c>
      <c r="E158" s="20" t="s">
        <v>25</v>
      </c>
      <c r="F158" s="20"/>
      <c r="G158" s="9">
        <v>25788068</v>
      </c>
      <c r="H158" s="8">
        <f>H159</f>
        <v>25788</v>
      </c>
      <c r="I158" s="8">
        <f t="shared" ref="I158:J158" si="192">I159</f>
        <v>27728117</v>
      </c>
      <c r="J158" s="8">
        <f t="shared" si="192"/>
        <v>27728</v>
      </c>
      <c r="K158" s="8">
        <f t="shared" ref="K158" si="193">K159</f>
        <v>27689217</v>
      </c>
      <c r="L158" s="8">
        <f t="shared" ref="L158" si="194">L159</f>
        <v>27689.1</v>
      </c>
      <c r="M158" s="9"/>
      <c r="N158" s="9"/>
      <c r="O158" s="9"/>
      <c r="P158" s="9"/>
      <c r="Q158" s="21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47.25" x14ac:dyDescent="0.25">
      <c r="A159" s="19" t="s">
        <v>212</v>
      </c>
      <c r="B159" s="20" t="s">
        <v>210</v>
      </c>
      <c r="C159" s="20" t="s">
        <v>19</v>
      </c>
      <c r="D159" s="20" t="s">
        <v>52</v>
      </c>
      <c r="E159" s="20" t="s">
        <v>213</v>
      </c>
      <c r="F159" s="20"/>
      <c r="G159" s="9">
        <v>25788068</v>
      </c>
      <c r="H159" s="8">
        <f>H160+H163+H166</f>
        <v>25788</v>
      </c>
      <c r="I159" s="8">
        <f t="shared" ref="I159:J159" si="195">I160+I163+I166</f>
        <v>27728117</v>
      </c>
      <c r="J159" s="8">
        <f t="shared" si="195"/>
        <v>27728</v>
      </c>
      <c r="K159" s="8">
        <f t="shared" ref="K159" si="196">K160+K163+K166</f>
        <v>27689217</v>
      </c>
      <c r="L159" s="8">
        <f t="shared" ref="L159" si="197">L160+L163+L166</f>
        <v>27689.1</v>
      </c>
      <c r="M159" s="9"/>
      <c r="N159" s="9"/>
      <c r="O159" s="9"/>
      <c r="P159" s="9"/>
      <c r="Q159" s="21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63" x14ac:dyDescent="0.25">
      <c r="A160" s="19" t="s">
        <v>214</v>
      </c>
      <c r="B160" s="20" t="s">
        <v>210</v>
      </c>
      <c r="C160" s="20" t="s">
        <v>19</v>
      </c>
      <c r="D160" s="20" t="s">
        <v>52</v>
      </c>
      <c r="E160" s="20" t="s">
        <v>215</v>
      </c>
      <c r="F160" s="20"/>
      <c r="G160" s="9">
        <v>15600</v>
      </c>
      <c r="H160" s="8">
        <v>15.6</v>
      </c>
      <c r="I160" s="9">
        <v>46700</v>
      </c>
      <c r="J160" s="8">
        <v>46.7</v>
      </c>
      <c r="K160" s="9">
        <v>7800</v>
      </c>
      <c r="L160" s="8">
        <v>7.8</v>
      </c>
      <c r="M160" s="9"/>
      <c r="N160" s="9"/>
      <c r="O160" s="9"/>
      <c r="P160" s="9"/>
      <c r="Q160" s="21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89.25" customHeight="1" x14ac:dyDescent="0.25">
      <c r="A161" s="19" t="s">
        <v>216</v>
      </c>
      <c r="B161" s="20" t="s">
        <v>210</v>
      </c>
      <c r="C161" s="20" t="s">
        <v>19</v>
      </c>
      <c r="D161" s="20" t="s">
        <v>52</v>
      </c>
      <c r="E161" s="20" t="s">
        <v>217</v>
      </c>
      <c r="F161" s="20"/>
      <c r="G161" s="9">
        <v>15600</v>
      </c>
      <c r="H161" s="8">
        <v>15.6</v>
      </c>
      <c r="I161" s="9">
        <v>46700</v>
      </c>
      <c r="J161" s="8">
        <v>46.7</v>
      </c>
      <c r="K161" s="9">
        <v>7800</v>
      </c>
      <c r="L161" s="8">
        <v>7.8</v>
      </c>
      <c r="M161" s="9"/>
      <c r="N161" s="9"/>
      <c r="O161" s="9"/>
      <c r="P161" s="9"/>
      <c r="Q161" s="21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26" x14ac:dyDescent="0.25">
      <c r="A162" s="24" t="s">
        <v>218</v>
      </c>
      <c r="B162" s="25" t="s">
        <v>210</v>
      </c>
      <c r="C162" s="25" t="s">
        <v>19</v>
      </c>
      <c r="D162" s="25" t="s">
        <v>52</v>
      </c>
      <c r="E162" s="25" t="s">
        <v>217</v>
      </c>
      <c r="F162" s="25" t="s">
        <v>42</v>
      </c>
      <c r="G162" s="2">
        <v>15600</v>
      </c>
      <c r="H162" s="1">
        <v>15.6</v>
      </c>
      <c r="I162" s="2">
        <v>46700</v>
      </c>
      <c r="J162" s="1">
        <v>46.7</v>
      </c>
      <c r="K162" s="2">
        <v>7800</v>
      </c>
      <c r="L162" s="1">
        <v>7.8</v>
      </c>
      <c r="M162" s="2"/>
      <c r="N162" s="2"/>
      <c r="O162" s="2"/>
      <c r="P162" s="2"/>
      <c r="Q162" s="26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31.5" x14ac:dyDescent="0.25">
      <c r="A163" s="19" t="s">
        <v>219</v>
      </c>
      <c r="B163" s="20" t="s">
        <v>210</v>
      </c>
      <c r="C163" s="20" t="s">
        <v>19</v>
      </c>
      <c r="D163" s="20" t="s">
        <v>52</v>
      </c>
      <c r="E163" s="20" t="s">
        <v>220</v>
      </c>
      <c r="F163" s="20"/>
      <c r="G163" s="9">
        <v>3371735</v>
      </c>
      <c r="H163" s="8">
        <v>3371.7</v>
      </c>
      <c r="I163" s="9">
        <v>4393735</v>
      </c>
      <c r="J163" s="8">
        <v>4393.7</v>
      </c>
      <c r="K163" s="9">
        <v>4393735</v>
      </c>
      <c r="L163" s="8">
        <v>4393.7</v>
      </c>
      <c r="M163" s="9"/>
      <c r="N163" s="9"/>
      <c r="O163" s="9"/>
      <c r="P163" s="9"/>
      <c r="Q163" s="21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47.25" x14ac:dyDescent="0.25">
      <c r="A164" s="19" t="s">
        <v>221</v>
      </c>
      <c r="B164" s="20" t="s">
        <v>210</v>
      </c>
      <c r="C164" s="20" t="s">
        <v>19</v>
      </c>
      <c r="D164" s="20" t="s">
        <v>52</v>
      </c>
      <c r="E164" s="20" t="s">
        <v>222</v>
      </c>
      <c r="F164" s="20"/>
      <c r="G164" s="9">
        <v>3371735</v>
      </c>
      <c r="H164" s="8">
        <v>3371.7</v>
      </c>
      <c r="I164" s="9">
        <v>4393735</v>
      </c>
      <c r="J164" s="8">
        <v>4393.7</v>
      </c>
      <c r="K164" s="9">
        <v>4393735</v>
      </c>
      <c r="L164" s="8">
        <v>439.7</v>
      </c>
      <c r="M164" s="9"/>
      <c r="N164" s="9"/>
      <c r="O164" s="9"/>
      <c r="P164" s="9"/>
      <c r="Q164" s="21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81.75" customHeight="1" x14ac:dyDescent="0.25">
      <c r="A165" s="28" t="s">
        <v>223</v>
      </c>
      <c r="B165" s="25" t="s">
        <v>210</v>
      </c>
      <c r="C165" s="25" t="s">
        <v>19</v>
      </c>
      <c r="D165" s="25" t="s">
        <v>52</v>
      </c>
      <c r="E165" s="25" t="s">
        <v>222</v>
      </c>
      <c r="F165" s="25" t="s">
        <v>42</v>
      </c>
      <c r="G165" s="2">
        <v>3371735</v>
      </c>
      <c r="H165" s="1">
        <v>3371.7</v>
      </c>
      <c r="I165" s="2">
        <v>4393735</v>
      </c>
      <c r="J165" s="1">
        <v>4393.7</v>
      </c>
      <c r="K165" s="2">
        <v>4393735</v>
      </c>
      <c r="L165" s="1">
        <v>4393.7</v>
      </c>
      <c r="M165" s="2"/>
      <c r="N165" s="2"/>
      <c r="O165" s="2"/>
      <c r="P165" s="2"/>
      <c r="Q165" s="26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47.25" x14ac:dyDescent="0.25">
      <c r="A166" s="19" t="s">
        <v>37</v>
      </c>
      <c r="B166" s="20" t="s">
        <v>210</v>
      </c>
      <c r="C166" s="20" t="s">
        <v>19</v>
      </c>
      <c r="D166" s="20" t="s">
        <v>52</v>
      </c>
      <c r="E166" s="20" t="s">
        <v>224</v>
      </c>
      <c r="F166" s="20"/>
      <c r="G166" s="9">
        <v>22400733</v>
      </c>
      <c r="H166" s="8">
        <f>H167+H170+H172</f>
        <v>22400.7</v>
      </c>
      <c r="I166" s="8">
        <f t="shared" ref="I166:J166" si="198">I167+I170+I172</f>
        <v>23287682</v>
      </c>
      <c r="J166" s="8">
        <f t="shared" si="198"/>
        <v>23287.599999999999</v>
      </c>
      <c r="K166" s="8">
        <f t="shared" ref="K166" si="199">K167+K170+K172</f>
        <v>23287682</v>
      </c>
      <c r="L166" s="8">
        <f t="shared" ref="L166" si="200">L167+L170+L172</f>
        <v>23287.599999999999</v>
      </c>
      <c r="M166" s="9"/>
      <c r="N166" s="9"/>
      <c r="O166" s="9"/>
      <c r="P166" s="9"/>
      <c r="Q166" s="21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31.5" x14ac:dyDescent="0.25">
      <c r="A167" s="19" t="s">
        <v>39</v>
      </c>
      <c r="B167" s="20" t="s">
        <v>210</v>
      </c>
      <c r="C167" s="20" t="s">
        <v>19</v>
      </c>
      <c r="D167" s="20" t="s">
        <v>52</v>
      </c>
      <c r="E167" s="20" t="s">
        <v>225</v>
      </c>
      <c r="F167" s="20"/>
      <c r="G167" s="9">
        <v>227000</v>
      </c>
      <c r="H167" s="8">
        <f>H168+H169</f>
        <v>227</v>
      </c>
      <c r="I167" s="9">
        <v>227000</v>
      </c>
      <c r="J167" s="8">
        <v>227</v>
      </c>
      <c r="K167" s="9">
        <v>227000</v>
      </c>
      <c r="L167" s="8">
        <v>227</v>
      </c>
      <c r="M167" s="9"/>
      <c r="N167" s="9"/>
      <c r="O167" s="9"/>
      <c r="P167" s="9"/>
      <c r="Q167" s="21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63" x14ac:dyDescent="0.25">
      <c r="A168" s="28" t="s">
        <v>41</v>
      </c>
      <c r="B168" s="25" t="s">
        <v>210</v>
      </c>
      <c r="C168" s="25" t="s">
        <v>19</v>
      </c>
      <c r="D168" s="25" t="s">
        <v>52</v>
      </c>
      <c r="E168" s="25" t="s">
        <v>225</v>
      </c>
      <c r="F168" s="25" t="s">
        <v>42</v>
      </c>
      <c r="G168" s="2">
        <v>220000</v>
      </c>
      <c r="H168" s="1">
        <v>220</v>
      </c>
      <c r="I168" s="2">
        <v>220000</v>
      </c>
      <c r="J168" s="1">
        <v>220</v>
      </c>
      <c r="K168" s="2">
        <v>220000</v>
      </c>
      <c r="L168" s="1">
        <v>220</v>
      </c>
      <c r="M168" s="2"/>
      <c r="N168" s="2"/>
      <c r="O168" s="2"/>
      <c r="P168" s="2"/>
      <c r="Q168" s="26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31.5" x14ac:dyDescent="0.25">
      <c r="A169" s="28" t="s">
        <v>43</v>
      </c>
      <c r="B169" s="25" t="s">
        <v>210</v>
      </c>
      <c r="C169" s="25" t="s">
        <v>19</v>
      </c>
      <c r="D169" s="25" t="s">
        <v>52</v>
      </c>
      <c r="E169" s="25" t="s">
        <v>225</v>
      </c>
      <c r="F169" s="25" t="s">
        <v>44</v>
      </c>
      <c r="G169" s="2">
        <v>7000</v>
      </c>
      <c r="H169" s="1">
        <v>7</v>
      </c>
      <c r="I169" s="2">
        <v>7000</v>
      </c>
      <c r="J169" s="1">
        <v>7</v>
      </c>
      <c r="K169" s="2">
        <v>7000</v>
      </c>
      <c r="L169" s="1">
        <v>7</v>
      </c>
      <c r="M169" s="2"/>
      <c r="N169" s="2"/>
      <c r="O169" s="2"/>
      <c r="P169" s="2"/>
      <c r="Q169" s="26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47.25" x14ac:dyDescent="0.25">
      <c r="A170" s="19" t="s">
        <v>30</v>
      </c>
      <c r="B170" s="20" t="s">
        <v>210</v>
      </c>
      <c r="C170" s="20" t="s">
        <v>19</v>
      </c>
      <c r="D170" s="20" t="s">
        <v>52</v>
      </c>
      <c r="E170" s="20" t="s">
        <v>226</v>
      </c>
      <c r="F170" s="20"/>
      <c r="G170" s="9">
        <v>12652725</v>
      </c>
      <c r="H170" s="8">
        <v>12652.7</v>
      </c>
      <c r="I170" s="9">
        <v>13158834</v>
      </c>
      <c r="J170" s="8">
        <v>13158.8</v>
      </c>
      <c r="K170" s="9">
        <v>13158834</v>
      </c>
      <c r="L170" s="8">
        <v>13158.8</v>
      </c>
      <c r="M170" s="9"/>
      <c r="N170" s="9"/>
      <c r="O170" s="9"/>
      <c r="P170" s="9"/>
      <c r="Q170" s="21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27.5" customHeight="1" x14ac:dyDescent="0.25">
      <c r="A171" s="24" t="s">
        <v>32</v>
      </c>
      <c r="B171" s="25" t="s">
        <v>210</v>
      </c>
      <c r="C171" s="25" t="s">
        <v>19</v>
      </c>
      <c r="D171" s="25" t="s">
        <v>52</v>
      </c>
      <c r="E171" s="25" t="s">
        <v>226</v>
      </c>
      <c r="F171" s="25" t="s">
        <v>33</v>
      </c>
      <c r="G171" s="2">
        <v>12652725</v>
      </c>
      <c r="H171" s="1">
        <v>12652.7</v>
      </c>
      <c r="I171" s="2">
        <v>13158834</v>
      </c>
      <c r="J171" s="1">
        <v>13158.8</v>
      </c>
      <c r="K171" s="2">
        <v>13158834</v>
      </c>
      <c r="L171" s="1">
        <v>13158.8</v>
      </c>
      <c r="M171" s="2"/>
      <c r="N171" s="2"/>
      <c r="O171" s="2"/>
      <c r="P171" s="2"/>
      <c r="Q171" s="26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31.5" x14ac:dyDescent="0.25">
      <c r="A172" s="19" t="s">
        <v>34</v>
      </c>
      <c r="B172" s="20" t="s">
        <v>210</v>
      </c>
      <c r="C172" s="20" t="s">
        <v>19</v>
      </c>
      <c r="D172" s="20" t="s">
        <v>52</v>
      </c>
      <c r="E172" s="20" t="s">
        <v>227</v>
      </c>
      <c r="F172" s="20"/>
      <c r="G172" s="9">
        <v>9521008</v>
      </c>
      <c r="H172" s="8">
        <v>9521</v>
      </c>
      <c r="I172" s="9">
        <v>9901848</v>
      </c>
      <c r="J172" s="8">
        <v>9901.7999999999993</v>
      </c>
      <c r="K172" s="9">
        <v>9901848</v>
      </c>
      <c r="L172" s="8">
        <v>9901.7999999999993</v>
      </c>
      <c r="M172" s="9"/>
      <c r="N172" s="9"/>
      <c r="O172" s="9"/>
      <c r="P172" s="9"/>
      <c r="Q172" s="21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06.5" customHeight="1" x14ac:dyDescent="0.25">
      <c r="A173" s="28" t="s">
        <v>36</v>
      </c>
      <c r="B173" s="25" t="s">
        <v>210</v>
      </c>
      <c r="C173" s="25" t="s">
        <v>19</v>
      </c>
      <c r="D173" s="25" t="s">
        <v>52</v>
      </c>
      <c r="E173" s="25" t="s">
        <v>227</v>
      </c>
      <c r="F173" s="25" t="s">
        <v>33</v>
      </c>
      <c r="G173" s="2">
        <v>9521008</v>
      </c>
      <c r="H173" s="1">
        <v>9521</v>
      </c>
      <c r="I173" s="2">
        <v>9901848</v>
      </c>
      <c r="J173" s="1">
        <v>9901.7999999999993</v>
      </c>
      <c r="K173" s="2">
        <v>9901848</v>
      </c>
      <c r="L173" s="1">
        <v>9901.7999999999993</v>
      </c>
      <c r="M173" s="2"/>
      <c r="N173" s="2"/>
      <c r="O173" s="2"/>
      <c r="P173" s="2"/>
      <c r="Q173" s="26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5.75" x14ac:dyDescent="0.25">
      <c r="A174" s="15" t="s">
        <v>177</v>
      </c>
      <c r="B174" s="16" t="s">
        <v>210</v>
      </c>
      <c r="C174" s="16" t="s">
        <v>89</v>
      </c>
      <c r="D174" s="16" t="s">
        <v>20</v>
      </c>
      <c r="E174" s="16"/>
      <c r="F174" s="16"/>
      <c r="G174" s="10">
        <v>80</v>
      </c>
      <c r="H174" s="7">
        <v>0.1</v>
      </c>
      <c r="I174" s="10">
        <v>80</v>
      </c>
      <c r="J174" s="7">
        <v>0.1</v>
      </c>
      <c r="K174" s="10">
        <v>80</v>
      </c>
      <c r="L174" s="7">
        <v>0.1</v>
      </c>
      <c r="M174" s="10"/>
      <c r="N174" s="10"/>
      <c r="O174" s="10"/>
      <c r="P174" s="10"/>
      <c r="Q174" s="17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31.5" x14ac:dyDescent="0.25">
      <c r="A175" s="15" t="s">
        <v>228</v>
      </c>
      <c r="B175" s="16" t="s">
        <v>210</v>
      </c>
      <c r="C175" s="16" t="s">
        <v>89</v>
      </c>
      <c r="D175" s="16" t="s">
        <v>89</v>
      </c>
      <c r="E175" s="16"/>
      <c r="F175" s="16"/>
      <c r="G175" s="10">
        <v>80</v>
      </c>
      <c r="H175" s="7">
        <v>0.1</v>
      </c>
      <c r="I175" s="10">
        <v>80</v>
      </c>
      <c r="J175" s="7">
        <v>0.1</v>
      </c>
      <c r="K175" s="10">
        <v>80</v>
      </c>
      <c r="L175" s="7">
        <v>0.1</v>
      </c>
      <c r="M175" s="10"/>
      <c r="N175" s="10"/>
      <c r="O175" s="10"/>
      <c r="P175" s="10"/>
      <c r="Q175" s="17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78.75" x14ac:dyDescent="0.25">
      <c r="A176" s="19" t="s">
        <v>155</v>
      </c>
      <c r="B176" s="20" t="s">
        <v>210</v>
      </c>
      <c r="C176" s="20" t="s">
        <v>89</v>
      </c>
      <c r="D176" s="20" t="s">
        <v>89</v>
      </c>
      <c r="E176" s="20" t="s">
        <v>156</v>
      </c>
      <c r="F176" s="20"/>
      <c r="G176" s="9">
        <v>80</v>
      </c>
      <c r="H176" s="8">
        <v>0.1</v>
      </c>
      <c r="I176" s="9">
        <v>80</v>
      </c>
      <c r="J176" s="8">
        <v>0.1</v>
      </c>
      <c r="K176" s="9">
        <v>80</v>
      </c>
      <c r="L176" s="8">
        <v>0.1</v>
      </c>
      <c r="M176" s="9"/>
      <c r="N176" s="9"/>
      <c r="O176" s="9"/>
      <c r="P176" s="9"/>
      <c r="Q176" s="21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47.25" x14ac:dyDescent="0.25">
      <c r="A177" s="19" t="s">
        <v>229</v>
      </c>
      <c r="B177" s="20" t="s">
        <v>210</v>
      </c>
      <c r="C177" s="20" t="s">
        <v>89</v>
      </c>
      <c r="D177" s="20" t="s">
        <v>89</v>
      </c>
      <c r="E177" s="20" t="s">
        <v>230</v>
      </c>
      <c r="F177" s="20"/>
      <c r="G177" s="9">
        <v>80</v>
      </c>
      <c r="H177" s="8">
        <v>0.1</v>
      </c>
      <c r="I177" s="9">
        <v>80</v>
      </c>
      <c r="J177" s="8">
        <v>0.1</v>
      </c>
      <c r="K177" s="9">
        <v>80</v>
      </c>
      <c r="L177" s="8">
        <v>0.1</v>
      </c>
      <c r="M177" s="9"/>
      <c r="N177" s="9"/>
      <c r="O177" s="9"/>
      <c r="P177" s="9"/>
      <c r="Q177" s="21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47.25" x14ac:dyDescent="0.25">
      <c r="A178" s="19" t="s">
        <v>231</v>
      </c>
      <c r="B178" s="20" t="s">
        <v>210</v>
      </c>
      <c r="C178" s="20" t="s">
        <v>89</v>
      </c>
      <c r="D178" s="20" t="s">
        <v>89</v>
      </c>
      <c r="E178" s="20" t="s">
        <v>232</v>
      </c>
      <c r="F178" s="20"/>
      <c r="G178" s="9">
        <v>80</v>
      </c>
      <c r="H178" s="8">
        <v>0.1</v>
      </c>
      <c r="I178" s="9">
        <v>80</v>
      </c>
      <c r="J178" s="8">
        <v>0.1</v>
      </c>
      <c r="K178" s="9">
        <v>80</v>
      </c>
      <c r="L178" s="8">
        <v>0.1</v>
      </c>
      <c r="M178" s="9"/>
      <c r="N178" s="9"/>
      <c r="O178" s="9"/>
      <c r="P178" s="9"/>
      <c r="Q178" s="21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6" customHeight="1" x14ac:dyDescent="0.25">
      <c r="A179" s="29" t="s">
        <v>233</v>
      </c>
      <c r="B179" s="20" t="s">
        <v>210</v>
      </c>
      <c r="C179" s="20" t="s">
        <v>89</v>
      </c>
      <c r="D179" s="20" t="s">
        <v>89</v>
      </c>
      <c r="E179" s="20" t="s">
        <v>234</v>
      </c>
      <c r="F179" s="20"/>
      <c r="G179" s="9">
        <v>80</v>
      </c>
      <c r="H179" s="8">
        <v>0.1</v>
      </c>
      <c r="I179" s="9">
        <v>80</v>
      </c>
      <c r="J179" s="8">
        <v>0.1</v>
      </c>
      <c r="K179" s="9">
        <v>80</v>
      </c>
      <c r="L179" s="8">
        <v>0.1</v>
      </c>
      <c r="M179" s="9"/>
      <c r="N179" s="9"/>
      <c r="O179" s="9"/>
      <c r="P179" s="9"/>
      <c r="Q179" s="21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01" customHeight="1" x14ac:dyDescent="0.25">
      <c r="A180" s="24" t="s">
        <v>235</v>
      </c>
      <c r="B180" s="25" t="s">
        <v>210</v>
      </c>
      <c r="C180" s="25" t="s">
        <v>89</v>
      </c>
      <c r="D180" s="25" t="s">
        <v>89</v>
      </c>
      <c r="E180" s="25" t="s">
        <v>234</v>
      </c>
      <c r="F180" s="25" t="s">
        <v>42</v>
      </c>
      <c r="G180" s="2">
        <v>80</v>
      </c>
      <c r="H180" s="1">
        <v>0.1</v>
      </c>
      <c r="I180" s="2">
        <v>80</v>
      </c>
      <c r="J180" s="1">
        <v>0.1</v>
      </c>
      <c r="K180" s="2">
        <v>80</v>
      </c>
      <c r="L180" s="1">
        <v>0.1</v>
      </c>
      <c r="M180" s="2"/>
      <c r="N180" s="2"/>
      <c r="O180" s="2"/>
      <c r="P180" s="2"/>
      <c r="Q180" s="26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5.75" x14ac:dyDescent="0.25">
      <c r="A181" s="15" t="s">
        <v>187</v>
      </c>
      <c r="B181" s="16" t="s">
        <v>210</v>
      </c>
      <c r="C181" s="16" t="s">
        <v>186</v>
      </c>
      <c r="D181" s="16" t="s">
        <v>20</v>
      </c>
      <c r="E181" s="16"/>
      <c r="F181" s="16"/>
      <c r="G181" s="10">
        <v>3213179.16</v>
      </c>
      <c r="H181" s="7">
        <f>H182+H188</f>
        <v>3213.2000000000003</v>
      </c>
      <c r="I181" s="7">
        <f t="shared" ref="I181:J181" si="201">I182+I188</f>
        <v>8400779.1600000001</v>
      </c>
      <c r="J181" s="7">
        <f t="shared" si="201"/>
        <v>8400.7999999999993</v>
      </c>
      <c r="K181" s="7">
        <f t="shared" ref="K181" si="202">K182+K188</f>
        <v>1296900</v>
      </c>
      <c r="L181" s="7">
        <f t="shared" ref="L181" si="203">L182+L188</f>
        <v>1296.9000000000001</v>
      </c>
      <c r="M181" s="10"/>
      <c r="N181" s="10"/>
      <c r="O181" s="10"/>
      <c r="P181" s="10"/>
      <c r="Q181" s="17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x14ac:dyDescent="0.25">
      <c r="A182" s="15" t="s">
        <v>194</v>
      </c>
      <c r="B182" s="16" t="s">
        <v>210</v>
      </c>
      <c r="C182" s="16" t="s">
        <v>186</v>
      </c>
      <c r="D182" s="16" t="s">
        <v>131</v>
      </c>
      <c r="E182" s="16"/>
      <c r="F182" s="16"/>
      <c r="G182" s="10">
        <v>619379.16</v>
      </c>
      <c r="H182" s="7">
        <v>619.4</v>
      </c>
      <c r="I182" s="10">
        <v>619379.16</v>
      </c>
      <c r="J182" s="7">
        <v>619.4</v>
      </c>
      <c r="K182" s="10"/>
      <c r="L182" s="7">
        <v>0</v>
      </c>
      <c r="M182" s="10"/>
      <c r="N182" s="10"/>
      <c r="O182" s="10"/>
      <c r="P182" s="10"/>
      <c r="Q182" s="17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78.75" x14ac:dyDescent="0.25">
      <c r="A183" s="19" t="s">
        <v>155</v>
      </c>
      <c r="B183" s="20" t="s">
        <v>210</v>
      </c>
      <c r="C183" s="20" t="s">
        <v>186</v>
      </c>
      <c r="D183" s="20" t="s">
        <v>131</v>
      </c>
      <c r="E183" s="20" t="s">
        <v>156</v>
      </c>
      <c r="F183" s="20"/>
      <c r="G183" s="9">
        <v>619379.16</v>
      </c>
      <c r="H183" s="8">
        <v>619.4</v>
      </c>
      <c r="I183" s="9">
        <v>619379.16</v>
      </c>
      <c r="J183" s="8">
        <v>619.4</v>
      </c>
      <c r="K183" s="9"/>
      <c r="L183" s="8">
        <v>0</v>
      </c>
      <c r="M183" s="9"/>
      <c r="N183" s="9"/>
      <c r="O183" s="9"/>
      <c r="P183" s="9"/>
      <c r="Q183" s="21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47.25" x14ac:dyDescent="0.25">
      <c r="A184" s="19" t="s">
        <v>229</v>
      </c>
      <c r="B184" s="20" t="s">
        <v>210</v>
      </c>
      <c r="C184" s="20" t="s">
        <v>186</v>
      </c>
      <c r="D184" s="20" t="s">
        <v>131</v>
      </c>
      <c r="E184" s="20" t="s">
        <v>230</v>
      </c>
      <c r="F184" s="20"/>
      <c r="G184" s="9">
        <v>619379.16</v>
      </c>
      <c r="H184" s="8">
        <v>619.4</v>
      </c>
      <c r="I184" s="9">
        <v>619379.16</v>
      </c>
      <c r="J184" s="8">
        <v>619.4</v>
      </c>
      <c r="K184" s="9"/>
      <c r="L184" s="8">
        <v>0</v>
      </c>
      <c r="M184" s="9"/>
      <c r="N184" s="9"/>
      <c r="O184" s="9"/>
      <c r="P184" s="9"/>
      <c r="Q184" s="21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47.25" x14ac:dyDescent="0.25">
      <c r="A185" s="19" t="s">
        <v>231</v>
      </c>
      <c r="B185" s="20" t="s">
        <v>210</v>
      </c>
      <c r="C185" s="20" t="s">
        <v>186</v>
      </c>
      <c r="D185" s="20" t="s">
        <v>131</v>
      </c>
      <c r="E185" s="20" t="s">
        <v>232</v>
      </c>
      <c r="F185" s="20"/>
      <c r="G185" s="9">
        <v>619379.16</v>
      </c>
      <c r="H185" s="8">
        <v>619.4</v>
      </c>
      <c r="I185" s="9">
        <v>619379.16</v>
      </c>
      <c r="J185" s="8">
        <v>619.4</v>
      </c>
      <c r="K185" s="9"/>
      <c r="L185" s="8">
        <v>0</v>
      </c>
      <c r="M185" s="9"/>
      <c r="N185" s="9"/>
      <c r="O185" s="9"/>
      <c r="P185" s="9"/>
      <c r="Q185" s="21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31.5" x14ac:dyDescent="0.25">
      <c r="A186" s="19" t="s">
        <v>236</v>
      </c>
      <c r="B186" s="20" t="s">
        <v>210</v>
      </c>
      <c r="C186" s="20" t="s">
        <v>186</v>
      </c>
      <c r="D186" s="20" t="s">
        <v>131</v>
      </c>
      <c r="E186" s="20" t="s">
        <v>237</v>
      </c>
      <c r="F186" s="20"/>
      <c r="G186" s="9">
        <v>619379.16</v>
      </c>
      <c r="H186" s="8">
        <v>619.4</v>
      </c>
      <c r="I186" s="9">
        <v>619379.16</v>
      </c>
      <c r="J186" s="8">
        <v>619.4</v>
      </c>
      <c r="K186" s="9"/>
      <c r="L186" s="8">
        <v>0</v>
      </c>
      <c r="M186" s="9"/>
      <c r="N186" s="9"/>
      <c r="O186" s="9"/>
      <c r="P186" s="9"/>
      <c r="Q186" s="21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47.25" x14ac:dyDescent="0.25">
      <c r="A187" s="28" t="s">
        <v>238</v>
      </c>
      <c r="B187" s="25" t="s">
        <v>210</v>
      </c>
      <c r="C187" s="25" t="s">
        <v>186</v>
      </c>
      <c r="D187" s="25" t="s">
        <v>131</v>
      </c>
      <c r="E187" s="25" t="s">
        <v>237</v>
      </c>
      <c r="F187" s="25" t="s">
        <v>115</v>
      </c>
      <c r="G187" s="2">
        <v>619379.16</v>
      </c>
      <c r="H187" s="1">
        <v>619.4</v>
      </c>
      <c r="I187" s="2">
        <v>619379.16</v>
      </c>
      <c r="J187" s="1">
        <v>619.4</v>
      </c>
      <c r="K187" s="2"/>
      <c r="L187" s="1">
        <v>0</v>
      </c>
      <c r="M187" s="2"/>
      <c r="N187" s="2"/>
      <c r="O187" s="2"/>
      <c r="P187" s="2"/>
      <c r="Q187" s="26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5.75" x14ac:dyDescent="0.25">
      <c r="A188" s="15" t="s">
        <v>239</v>
      </c>
      <c r="B188" s="16" t="s">
        <v>210</v>
      </c>
      <c r="C188" s="16" t="s">
        <v>186</v>
      </c>
      <c r="D188" s="16" t="s">
        <v>64</v>
      </c>
      <c r="E188" s="16"/>
      <c r="F188" s="16"/>
      <c r="G188" s="10">
        <v>2593800</v>
      </c>
      <c r="H188" s="7">
        <v>2593.8000000000002</v>
      </c>
      <c r="I188" s="10">
        <v>7781400</v>
      </c>
      <c r="J188" s="7">
        <v>7781.4</v>
      </c>
      <c r="K188" s="10">
        <v>1296900</v>
      </c>
      <c r="L188" s="7">
        <v>1296.9000000000001</v>
      </c>
      <c r="M188" s="10"/>
      <c r="N188" s="10"/>
      <c r="O188" s="10"/>
      <c r="P188" s="10"/>
      <c r="Q188" s="17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63" x14ac:dyDescent="0.25">
      <c r="A189" s="19" t="s">
        <v>24</v>
      </c>
      <c r="B189" s="20" t="s">
        <v>210</v>
      </c>
      <c r="C189" s="20" t="s">
        <v>186</v>
      </c>
      <c r="D189" s="20" t="s">
        <v>64</v>
      </c>
      <c r="E189" s="20" t="s">
        <v>25</v>
      </c>
      <c r="F189" s="20"/>
      <c r="G189" s="9">
        <v>2593800</v>
      </c>
      <c r="H189" s="8">
        <v>2593.8000000000002</v>
      </c>
      <c r="I189" s="9">
        <v>7781400</v>
      </c>
      <c r="J189" s="8">
        <v>7781.4</v>
      </c>
      <c r="K189" s="9">
        <v>1296900</v>
      </c>
      <c r="L189" s="8">
        <v>1296.9000000000001</v>
      </c>
      <c r="M189" s="9"/>
      <c r="N189" s="9"/>
      <c r="O189" s="9"/>
      <c r="P189" s="9"/>
      <c r="Q189" s="21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47.25" x14ac:dyDescent="0.25">
      <c r="A190" s="19" t="s">
        <v>212</v>
      </c>
      <c r="B190" s="20" t="s">
        <v>210</v>
      </c>
      <c r="C190" s="20" t="s">
        <v>186</v>
      </c>
      <c r="D190" s="20" t="s">
        <v>64</v>
      </c>
      <c r="E190" s="20" t="s">
        <v>213</v>
      </c>
      <c r="F190" s="20"/>
      <c r="G190" s="9">
        <v>2593800</v>
      </c>
      <c r="H190" s="8">
        <v>2593.8000000000002</v>
      </c>
      <c r="I190" s="9">
        <v>7781400</v>
      </c>
      <c r="J190" s="8">
        <v>7781.4</v>
      </c>
      <c r="K190" s="9">
        <v>1296900</v>
      </c>
      <c r="L190" s="8">
        <v>1296.9000000000001</v>
      </c>
      <c r="M190" s="9"/>
      <c r="N190" s="9"/>
      <c r="O190" s="9"/>
      <c r="P190" s="9"/>
      <c r="Q190" s="21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63" x14ac:dyDescent="0.25">
      <c r="A191" s="19" t="s">
        <v>214</v>
      </c>
      <c r="B191" s="20" t="s">
        <v>210</v>
      </c>
      <c r="C191" s="20" t="s">
        <v>186</v>
      </c>
      <c r="D191" s="20" t="s">
        <v>64</v>
      </c>
      <c r="E191" s="20" t="s">
        <v>215</v>
      </c>
      <c r="F191" s="20"/>
      <c r="G191" s="9">
        <v>2593800</v>
      </c>
      <c r="H191" s="8">
        <v>2593.8000000000002</v>
      </c>
      <c r="I191" s="9">
        <v>7781400</v>
      </c>
      <c r="J191" s="8">
        <v>7781.4</v>
      </c>
      <c r="K191" s="9">
        <v>1296900</v>
      </c>
      <c r="L191" s="8">
        <v>1296.9000000000001</v>
      </c>
      <c r="M191" s="9"/>
      <c r="N191" s="9"/>
      <c r="O191" s="9"/>
      <c r="P191" s="9"/>
      <c r="Q191" s="21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94.5" customHeight="1" x14ac:dyDescent="0.25">
      <c r="A192" s="19" t="s">
        <v>240</v>
      </c>
      <c r="B192" s="20" t="s">
        <v>210</v>
      </c>
      <c r="C192" s="20" t="s">
        <v>186</v>
      </c>
      <c r="D192" s="20" t="s">
        <v>64</v>
      </c>
      <c r="E192" s="20" t="s">
        <v>241</v>
      </c>
      <c r="F192" s="20"/>
      <c r="G192" s="9">
        <v>2593800</v>
      </c>
      <c r="H192" s="8">
        <v>2593.8000000000002</v>
      </c>
      <c r="I192" s="9">
        <v>7781400</v>
      </c>
      <c r="J192" s="8">
        <v>7781.4</v>
      </c>
      <c r="K192" s="9">
        <v>1296900</v>
      </c>
      <c r="L192" s="8">
        <v>1296.9000000000001</v>
      </c>
      <c r="M192" s="9"/>
      <c r="N192" s="9"/>
      <c r="O192" s="9"/>
      <c r="P192" s="9"/>
      <c r="Q192" s="21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30" ht="110.25" x14ac:dyDescent="0.25">
      <c r="A193" s="24" t="s">
        <v>242</v>
      </c>
      <c r="B193" s="25" t="s">
        <v>210</v>
      </c>
      <c r="C193" s="25" t="s">
        <v>186</v>
      </c>
      <c r="D193" s="25" t="s">
        <v>64</v>
      </c>
      <c r="E193" s="25" t="s">
        <v>241</v>
      </c>
      <c r="F193" s="25" t="s">
        <v>243</v>
      </c>
      <c r="G193" s="2">
        <v>2593800</v>
      </c>
      <c r="H193" s="1">
        <v>2593.8000000000002</v>
      </c>
      <c r="I193" s="2">
        <v>7781400</v>
      </c>
      <c r="J193" s="1">
        <v>7781.4</v>
      </c>
      <c r="K193" s="2">
        <v>1296900</v>
      </c>
      <c r="L193" s="1">
        <v>1296.9000000000001</v>
      </c>
      <c r="M193" s="2"/>
      <c r="N193" s="2"/>
      <c r="O193" s="2"/>
      <c r="P193" s="2"/>
      <c r="Q193" s="26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30" ht="47.25" x14ac:dyDescent="0.25">
      <c r="A194" s="15" t="s">
        <v>245</v>
      </c>
      <c r="B194" s="16" t="s">
        <v>244</v>
      </c>
      <c r="C194" s="16"/>
      <c r="D194" s="16"/>
      <c r="E194" s="16"/>
      <c r="F194" s="16"/>
      <c r="G194" s="10">
        <v>785209715.65999997</v>
      </c>
      <c r="H194" s="7">
        <f>H195+H280</f>
        <v>785209.60000000009</v>
      </c>
      <c r="I194" s="7">
        <f t="shared" ref="I194:J194" si="204">I195+I280</f>
        <v>815895532.16999996</v>
      </c>
      <c r="J194" s="7">
        <f t="shared" si="204"/>
        <v>815895.39999999991</v>
      </c>
      <c r="K194" s="7">
        <f t="shared" ref="K194" si="205">K195+K280</f>
        <v>794804323.87</v>
      </c>
      <c r="L194" s="7">
        <f t="shared" ref="L194" si="206">L195+L280</f>
        <v>794804.19999999984</v>
      </c>
      <c r="M194" s="10"/>
      <c r="N194" s="10"/>
      <c r="O194" s="10"/>
      <c r="P194" s="10"/>
      <c r="Q194" s="17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30" ht="15.75" x14ac:dyDescent="0.25">
      <c r="A195" s="15" t="s">
        <v>247</v>
      </c>
      <c r="B195" s="16" t="s">
        <v>244</v>
      </c>
      <c r="C195" s="16" t="s">
        <v>246</v>
      </c>
      <c r="D195" s="16" t="s">
        <v>20</v>
      </c>
      <c r="E195" s="16"/>
      <c r="F195" s="16"/>
      <c r="G195" s="10">
        <v>750781315.65999997</v>
      </c>
      <c r="H195" s="7">
        <f>H196+H207+H245+H254+H261</f>
        <v>750781.20000000007</v>
      </c>
      <c r="I195" s="7">
        <f t="shared" ref="I195:J195" si="207">I196+I207+I245+I254+I261</f>
        <v>781044932.16999996</v>
      </c>
      <c r="J195" s="7">
        <f t="shared" si="207"/>
        <v>781044.79999999993</v>
      </c>
      <c r="K195" s="7">
        <f t="shared" ref="K195" si="208">K196+K207+K245+K254+K261</f>
        <v>759657823.87</v>
      </c>
      <c r="L195" s="7">
        <f t="shared" ref="L195" si="209">L196+L207+L245+L254+L261</f>
        <v>759657.69999999984</v>
      </c>
      <c r="M195" s="10"/>
      <c r="N195" s="10"/>
      <c r="O195" s="10"/>
      <c r="P195" s="10"/>
      <c r="Q195" s="17"/>
      <c r="R195" s="18"/>
      <c r="S195" s="18"/>
      <c r="T195" s="18"/>
      <c r="U195" s="18"/>
      <c r="V195" s="18"/>
      <c r="W195" s="18"/>
      <c r="X195" s="18"/>
      <c r="Y195" s="18"/>
      <c r="Z195" s="30"/>
      <c r="AA195" s="30"/>
      <c r="AB195" s="30"/>
      <c r="AC195" s="30"/>
      <c r="AD195" s="30"/>
    </row>
    <row r="196" spans="1:30" ht="15.75" x14ac:dyDescent="0.25">
      <c r="A196" s="15" t="s">
        <v>248</v>
      </c>
      <c r="B196" s="16" t="s">
        <v>244</v>
      </c>
      <c r="C196" s="16" t="s">
        <v>246</v>
      </c>
      <c r="D196" s="16" t="s">
        <v>19</v>
      </c>
      <c r="E196" s="16"/>
      <c r="F196" s="16"/>
      <c r="G196" s="10">
        <v>163221370.80000001</v>
      </c>
      <c r="H196" s="7">
        <f>H197</f>
        <v>163221.40000000002</v>
      </c>
      <c r="I196" s="7">
        <f t="shared" ref="I196:J196" si="210">I197</f>
        <v>190290237.5</v>
      </c>
      <c r="J196" s="7">
        <f t="shared" si="210"/>
        <v>190290.19999999998</v>
      </c>
      <c r="K196" s="7">
        <f t="shared" ref="K196" si="211">K197</f>
        <v>193052670.25999999</v>
      </c>
      <c r="L196" s="7">
        <f t="shared" ref="L196" si="212">L197</f>
        <v>193052.7</v>
      </c>
      <c r="M196" s="10"/>
      <c r="N196" s="10"/>
      <c r="O196" s="10"/>
      <c r="P196" s="10"/>
      <c r="Q196" s="17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30" ht="31.5" x14ac:dyDescent="0.25">
      <c r="A197" s="19" t="s">
        <v>249</v>
      </c>
      <c r="B197" s="20" t="s">
        <v>244</v>
      </c>
      <c r="C197" s="20" t="s">
        <v>246</v>
      </c>
      <c r="D197" s="20" t="s">
        <v>19</v>
      </c>
      <c r="E197" s="20" t="s">
        <v>250</v>
      </c>
      <c r="F197" s="20"/>
      <c r="G197" s="9">
        <v>163221370.80000001</v>
      </c>
      <c r="H197" s="8">
        <f>H198</f>
        <v>163221.40000000002</v>
      </c>
      <c r="I197" s="8">
        <f t="shared" ref="I197:J197" si="213">I198</f>
        <v>190290237.5</v>
      </c>
      <c r="J197" s="8">
        <f t="shared" si="213"/>
        <v>190290.19999999998</v>
      </c>
      <c r="K197" s="8">
        <f t="shared" ref="K197" si="214">K198</f>
        <v>193052670.25999999</v>
      </c>
      <c r="L197" s="8">
        <f t="shared" ref="L197" si="215">L198</f>
        <v>193052.7</v>
      </c>
      <c r="M197" s="9"/>
      <c r="N197" s="9"/>
      <c r="O197" s="9"/>
      <c r="P197" s="9"/>
      <c r="Q197" s="21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30" ht="31.5" x14ac:dyDescent="0.25">
      <c r="A198" s="19" t="s">
        <v>251</v>
      </c>
      <c r="B198" s="20" t="s">
        <v>244</v>
      </c>
      <c r="C198" s="20" t="s">
        <v>246</v>
      </c>
      <c r="D198" s="20" t="s">
        <v>19</v>
      </c>
      <c r="E198" s="20" t="s">
        <v>252</v>
      </c>
      <c r="F198" s="20"/>
      <c r="G198" s="9">
        <v>163221370.80000001</v>
      </c>
      <c r="H198" s="8">
        <f>H199+H204</f>
        <v>163221.40000000002</v>
      </c>
      <c r="I198" s="8">
        <f t="shared" ref="I198:J198" si="216">I199+I204</f>
        <v>190290237.5</v>
      </c>
      <c r="J198" s="8">
        <f t="shared" si="216"/>
        <v>190290.19999999998</v>
      </c>
      <c r="K198" s="8">
        <f t="shared" ref="K198" si="217">K199+K204</f>
        <v>193052670.25999999</v>
      </c>
      <c r="L198" s="8">
        <f t="shared" ref="L198" si="218">L199+L204</f>
        <v>193052.7</v>
      </c>
      <c r="M198" s="9"/>
      <c r="N198" s="9"/>
      <c r="O198" s="9"/>
      <c r="P198" s="9"/>
      <c r="Q198" s="21"/>
      <c r="R198" s="22"/>
      <c r="S198" s="22"/>
      <c r="T198" s="22"/>
      <c r="U198" s="22"/>
      <c r="V198" s="22"/>
      <c r="W198" s="22"/>
      <c r="X198" s="22"/>
      <c r="Y198" s="22"/>
      <c r="Z198" s="23"/>
    </row>
    <row r="199" spans="1:30" ht="78.75" x14ac:dyDescent="0.25">
      <c r="A199" s="19" t="s">
        <v>253</v>
      </c>
      <c r="B199" s="20" t="s">
        <v>244</v>
      </c>
      <c r="C199" s="20" t="s">
        <v>246</v>
      </c>
      <c r="D199" s="20" t="s">
        <v>19</v>
      </c>
      <c r="E199" s="20" t="s">
        <v>254</v>
      </c>
      <c r="F199" s="20"/>
      <c r="G199" s="9">
        <v>162179700</v>
      </c>
      <c r="H199" s="8">
        <f>H200+H202</f>
        <v>162179.70000000001</v>
      </c>
      <c r="I199" s="8">
        <f t="shared" ref="I199:J199" si="219">I200+I202</f>
        <v>188206900</v>
      </c>
      <c r="J199" s="8">
        <f t="shared" si="219"/>
        <v>188206.9</v>
      </c>
      <c r="K199" s="8">
        <f t="shared" ref="K199" si="220">K200+K202</f>
        <v>193052670.25999999</v>
      </c>
      <c r="L199" s="8">
        <f t="shared" ref="L199" si="221">L200+L202</f>
        <v>193052.7</v>
      </c>
      <c r="M199" s="9"/>
      <c r="N199" s="9"/>
      <c r="O199" s="9"/>
      <c r="P199" s="9"/>
      <c r="Q199" s="21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30" ht="47.25" x14ac:dyDescent="0.25">
      <c r="A200" s="19" t="s">
        <v>255</v>
      </c>
      <c r="B200" s="20" t="s">
        <v>244</v>
      </c>
      <c r="C200" s="20" t="s">
        <v>246</v>
      </c>
      <c r="D200" s="20" t="s">
        <v>19</v>
      </c>
      <c r="E200" s="20" t="s">
        <v>256</v>
      </c>
      <c r="F200" s="20"/>
      <c r="G200" s="9">
        <v>57700000</v>
      </c>
      <c r="H200" s="8">
        <v>57700</v>
      </c>
      <c r="I200" s="9">
        <v>61726000</v>
      </c>
      <c r="J200" s="8">
        <v>61726</v>
      </c>
      <c r="K200" s="9">
        <v>61726000</v>
      </c>
      <c r="L200" s="8">
        <v>61726</v>
      </c>
      <c r="M200" s="9"/>
      <c r="N200" s="9"/>
      <c r="O200" s="9"/>
      <c r="P200" s="9"/>
      <c r="Q200" s="21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30" ht="78.75" x14ac:dyDescent="0.25">
      <c r="A201" s="28" t="s">
        <v>257</v>
      </c>
      <c r="B201" s="25" t="s">
        <v>244</v>
      </c>
      <c r="C201" s="25" t="s">
        <v>246</v>
      </c>
      <c r="D201" s="25" t="s">
        <v>19</v>
      </c>
      <c r="E201" s="25" t="s">
        <v>256</v>
      </c>
      <c r="F201" s="25" t="s">
        <v>165</v>
      </c>
      <c r="G201" s="2">
        <v>57700000</v>
      </c>
      <c r="H201" s="1">
        <v>57700</v>
      </c>
      <c r="I201" s="2">
        <v>61726000</v>
      </c>
      <c r="J201" s="1">
        <v>61726</v>
      </c>
      <c r="K201" s="2">
        <v>61726000</v>
      </c>
      <c r="L201" s="1">
        <v>61726</v>
      </c>
      <c r="M201" s="2"/>
      <c r="N201" s="2"/>
      <c r="O201" s="2"/>
      <c r="P201" s="2"/>
      <c r="Q201" s="26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30" ht="141.75" x14ac:dyDescent="0.25">
      <c r="A202" s="29" t="s">
        <v>258</v>
      </c>
      <c r="B202" s="20" t="s">
        <v>244</v>
      </c>
      <c r="C202" s="20" t="s">
        <v>246</v>
      </c>
      <c r="D202" s="20" t="s">
        <v>19</v>
      </c>
      <c r="E202" s="20" t="s">
        <v>259</v>
      </c>
      <c r="F202" s="20"/>
      <c r="G202" s="9">
        <v>104479700</v>
      </c>
      <c r="H202" s="8">
        <v>104479.7</v>
      </c>
      <c r="I202" s="9">
        <v>126480900</v>
      </c>
      <c r="J202" s="8">
        <v>126480.9</v>
      </c>
      <c r="K202" s="9">
        <v>131326670.26000001</v>
      </c>
      <c r="L202" s="8">
        <v>131326.70000000001</v>
      </c>
      <c r="M202" s="9"/>
      <c r="N202" s="9"/>
      <c r="O202" s="9"/>
      <c r="P202" s="9"/>
      <c r="Q202" s="21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30" ht="189" customHeight="1" x14ac:dyDescent="0.25">
      <c r="A203" s="24" t="s">
        <v>260</v>
      </c>
      <c r="B203" s="25" t="s">
        <v>244</v>
      </c>
      <c r="C203" s="25" t="s">
        <v>246</v>
      </c>
      <c r="D203" s="25" t="s">
        <v>19</v>
      </c>
      <c r="E203" s="25" t="s">
        <v>259</v>
      </c>
      <c r="F203" s="25" t="s">
        <v>165</v>
      </c>
      <c r="G203" s="2">
        <v>104479700</v>
      </c>
      <c r="H203" s="1">
        <v>104479.7</v>
      </c>
      <c r="I203" s="2">
        <v>126480900</v>
      </c>
      <c r="J203" s="1">
        <v>126480.9</v>
      </c>
      <c r="K203" s="2">
        <v>131326670.26000001</v>
      </c>
      <c r="L203" s="1">
        <v>131326.70000000001</v>
      </c>
      <c r="M203" s="2"/>
      <c r="N203" s="2"/>
      <c r="O203" s="2"/>
      <c r="P203" s="2"/>
      <c r="Q203" s="26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30" ht="31.5" x14ac:dyDescent="0.25">
      <c r="A204" s="19" t="s">
        <v>261</v>
      </c>
      <c r="B204" s="20" t="s">
        <v>244</v>
      </c>
      <c r="C204" s="20" t="s">
        <v>246</v>
      </c>
      <c r="D204" s="20" t="s">
        <v>19</v>
      </c>
      <c r="E204" s="20" t="s">
        <v>262</v>
      </c>
      <c r="F204" s="20"/>
      <c r="G204" s="9">
        <v>1041670.8</v>
      </c>
      <c r="H204" s="8">
        <v>1041.7</v>
      </c>
      <c r="I204" s="9">
        <v>2083337.5</v>
      </c>
      <c r="J204" s="8">
        <v>2083.3000000000002</v>
      </c>
      <c r="K204" s="9"/>
      <c r="L204" s="8">
        <v>0</v>
      </c>
      <c r="M204" s="9"/>
      <c r="N204" s="9"/>
      <c r="O204" s="9"/>
      <c r="P204" s="9"/>
      <c r="Q204" s="21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30" ht="31.5" x14ac:dyDescent="0.25">
      <c r="A205" s="19" t="s">
        <v>263</v>
      </c>
      <c r="B205" s="20" t="s">
        <v>244</v>
      </c>
      <c r="C205" s="20" t="s">
        <v>246</v>
      </c>
      <c r="D205" s="20" t="s">
        <v>19</v>
      </c>
      <c r="E205" s="20" t="s">
        <v>264</v>
      </c>
      <c r="F205" s="20"/>
      <c r="G205" s="9">
        <v>1041670.8</v>
      </c>
      <c r="H205" s="8">
        <v>1041.7</v>
      </c>
      <c r="I205" s="9">
        <v>2083337.5</v>
      </c>
      <c r="J205" s="8">
        <v>2083.3000000000002</v>
      </c>
      <c r="K205" s="9"/>
      <c r="L205" s="8">
        <v>0</v>
      </c>
      <c r="M205" s="9"/>
      <c r="N205" s="9"/>
      <c r="O205" s="9"/>
      <c r="P205" s="9"/>
      <c r="Q205" s="21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30" ht="78.75" x14ac:dyDescent="0.25">
      <c r="A206" s="28" t="s">
        <v>265</v>
      </c>
      <c r="B206" s="25" t="s">
        <v>244</v>
      </c>
      <c r="C206" s="25" t="s">
        <v>246</v>
      </c>
      <c r="D206" s="25" t="s">
        <v>19</v>
      </c>
      <c r="E206" s="25" t="s">
        <v>264</v>
      </c>
      <c r="F206" s="25" t="s">
        <v>165</v>
      </c>
      <c r="G206" s="2">
        <v>1041670.8</v>
      </c>
      <c r="H206" s="1">
        <v>1041.7</v>
      </c>
      <c r="I206" s="2">
        <v>2083337.5</v>
      </c>
      <c r="J206" s="1">
        <v>2083.3000000000002</v>
      </c>
      <c r="K206" s="2"/>
      <c r="L206" s="1">
        <v>0</v>
      </c>
      <c r="M206" s="2"/>
      <c r="N206" s="2"/>
      <c r="O206" s="2"/>
      <c r="P206" s="2"/>
      <c r="Q206" s="26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30" ht="15.75" x14ac:dyDescent="0.25">
      <c r="A207" s="15" t="s">
        <v>266</v>
      </c>
      <c r="B207" s="16" t="s">
        <v>244</v>
      </c>
      <c r="C207" s="16" t="s">
        <v>246</v>
      </c>
      <c r="D207" s="16" t="s">
        <v>59</v>
      </c>
      <c r="E207" s="16"/>
      <c r="F207" s="16"/>
      <c r="G207" s="10">
        <v>549791529.15999997</v>
      </c>
      <c r="H207" s="7">
        <f>H208</f>
        <v>549791.4</v>
      </c>
      <c r="I207" s="7">
        <f t="shared" ref="I207:J207" si="222">I208</f>
        <v>546423357.96999991</v>
      </c>
      <c r="J207" s="7">
        <f t="shared" si="222"/>
        <v>546423.30000000005</v>
      </c>
      <c r="K207" s="7">
        <f t="shared" ref="K207" si="223">K208</f>
        <v>522274129.40999997</v>
      </c>
      <c r="L207" s="7">
        <f t="shared" ref="L207" si="224">L208</f>
        <v>522273.99999999994</v>
      </c>
      <c r="M207" s="10"/>
      <c r="N207" s="10"/>
      <c r="O207" s="10"/>
      <c r="P207" s="10"/>
      <c r="Q207" s="17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30" ht="31.5" x14ac:dyDescent="0.25">
      <c r="A208" s="19" t="s">
        <v>249</v>
      </c>
      <c r="B208" s="20" t="s">
        <v>244</v>
      </c>
      <c r="C208" s="20" t="s">
        <v>246</v>
      </c>
      <c r="D208" s="20" t="s">
        <v>59</v>
      </c>
      <c r="E208" s="20" t="s">
        <v>250</v>
      </c>
      <c r="F208" s="20"/>
      <c r="G208" s="9">
        <v>549791529.15999997</v>
      </c>
      <c r="H208" s="8">
        <f>H209+H231</f>
        <v>549791.4</v>
      </c>
      <c r="I208" s="8">
        <f t="shared" ref="I208:J208" si="225">I209+I231</f>
        <v>546423357.96999991</v>
      </c>
      <c r="J208" s="8">
        <f t="shared" si="225"/>
        <v>546423.30000000005</v>
      </c>
      <c r="K208" s="8">
        <f t="shared" ref="K208" si="226">K209+K231</f>
        <v>522274129.40999997</v>
      </c>
      <c r="L208" s="8">
        <f t="shared" ref="L208" si="227">L209+L231</f>
        <v>522273.99999999994</v>
      </c>
      <c r="M208" s="8">
        <f t="shared" ref="M208" si="228">M209+M231</f>
        <v>0</v>
      </c>
      <c r="N208" s="8">
        <f t="shared" ref="N208" si="229">N209+N231</f>
        <v>0</v>
      </c>
      <c r="O208" s="8">
        <f t="shared" ref="O208" si="230">O209+O231</f>
        <v>0</v>
      </c>
      <c r="P208" s="8">
        <f t="shared" ref="P208" si="231">P209+P231</f>
        <v>0</v>
      </c>
      <c r="Q208" s="8">
        <f t="shared" ref="Q208" si="232">Q209+Q231</f>
        <v>0</v>
      </c>
      <c r="R208" s="8">
        <f t="shared" ref="R208" si="233">R209+R231</f>
        <v>0</v>
      </c>
      <c r="S208" s="8">
        <f t="shared" ref="S208" si="234">S209+S231</f>
        <v>0</v>
      </c>
      <c r="T208" s="8">
        <f t="shared" ref="T208" si="235">T209+T231</f>
        <v>0</v>
      </c>
      <c r="U208" s="8">
        <f t="shared" ref="U208" si="236">U209+U231</f>
        <v>0</v>
      </c>
      <c r="V208" s="8">
        <f t="shared" ref="V208" si="237">V209+V231</f>
        <v>0</v>
      </c>
      <c r="W208" s="8">
        <f t="shared" ref="W208" si="238">W209+W231</f>
        <v>0</v>
      </c>
      <c r="X208" s="8">
        <f t="shared" ref="X208" si="239">X209+X231</f>
        <v>0</v>
      </c>
      <c r="Y208" s="8">
        <f t="shared" ref="Y208" si="240">Y209+Y231</f>
        <v>0</v>
      </c>
      <c r="Z208" s="22"/>
    </row>
    <row r="209" spans="1:26" ht="31.5" x14ac:dyDescent="0.25">
      <c r="A209" s="19" t="s">
        <v>251</v>
      </c>
      <c r="B209" s="20" t="s">
        <v>244</v>
      </c>
      <c r="C209" s="20" t="s">
        <v>246</v>
      </c>
      <c r="D209" s="20" t="s">
        <v>59</v>
      </c>
      <c r="E209" s="20" t="s">
        <v>252</v>
      </c>
      <c r="F209" s="20"/>
      <c r="G209" s="9">
        <v>524254895.86000001</v>
      </c>
      <c r="H209" s="8">
        <f>H210+H219+H228</f>
        <v>524254.80000000005</v>
      </c>
      <c r="I209" s="8">
        <f t="shared" ref="I209:J209" si="241">I210+I219+I228</f>
        <v>521166724.66999996</v>
      </c>
      <c r="J209" s="8">
        <f t="shared" si="241"/>
        <v>521166.7</v>
      </c>
      <c r="K209" s="8">
        <f t="shared" ref="K209" si="242">K210+K219+K228</f>
        <v>514315596.10999995</v>
      </c>
      <c r="L209" s="8">
        <f t="shared" ref="L209" si="243">L210+L219+L228</f>
        <v>514315.49999999994</v>
      </c>
      <c r="M209" s="9"/>
      <c r="N209" s="9"/>
      <c r="O209" s="9"/>
      <c r="P209" s="9"/>
      <c r="Q209" s="21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78.75" x14ac:dyDescent="0.25">
      <c r="A210" s="19" t="s">
        <v>253</v>
      </c>
      <c r="B210" s="20" t="s">
        <v>244</v>
      </c>
      <c r="C210" s="20" t="s">
        <v>246</v>
      </c>
      <c r="D210" s="20" t="s">
        <v>59</v>
      </c>
      <c r="E210" s="20" t="s">
        <v>254</v>
      </c>
      <c r="F210" s="20"/>
      <c r="G210" s="9">
        <v>471250900</v>
      </c>
      <c r="H210" s="8">
        <f>H211+H213+H215+H217</f>
        <v>471250.9</v>
      </c>
      <c r="I210" s="8">
        <f t="shared" ref="I210:J210" si="244">I211+I213+I215+I217</f>
        <v>514440333.03999996</v>
      </c>
      <c r="J210" s="8">
        <f t="shared" si="244"/>
        <v>514440.3</v>
      </c>
      <c r="K210" s="8">
        <f t="shared" ref="K210" si="245">K211+K213+K215+K217</f>
        <v>512232262.77999997</v>
      </c>
      <c r="L210" s="8">
        <f t="shared" ref="L210" si="246">L211+L213+L215+L217</f>
        <v>512232.19999999995</v>
      </c>
      <c r="M210" s="9"/>
      <c r="N210" s="9"/>
      <c r="O210" s="9"/>
      <c r="P210" s="9"/>
      <c r="Q210" s="21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63" x14ac:dyDescent="0.25">
      <c r="A211" s="19" t="s">
        <v>267</v>
      </c>
      <c r="B211" s="20" t="s">
        <v>244</v>
      </c>
      <c r="C211" s="20" t="s">
        <v>246</v>
      </c>
      <c r="D211" s="20" t="s">
        <v>59</v>
      </c>
      <c r="E211" s="20" t="s">
        <v>268</v>
      </c>
      <c r="F211" s="20"/>
      <c r="G211" s="9">
        <v>24021900</v>
      </c>
      <c r="H211" s="8">
        <v>24021.9</v>
      </c>
      <c r="I211" s="9">
        <v>24021900</v>
      </c>
      <c r="J211" s="8">
        <v>24021.9</v>
      </c>
      <c r="K211" s="9"/>
      <c r="L211" s="8">
        <v>0</v>
      </c>
      <c r="M211" s="9"/>
      <c r="N211" s="9"/>
      <c r="O211" s="9"/>
      <c r="P211" s="9"/>
      <c r="Q211" s="21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10.25" x14ac:dyDescent="0.25">
      <c r="A212" s="28" t="s">
        <v>269</v>
      </c>
      <c r="B212" s="25" t="s">
        <v>244</v>
      </c>
      <c r="C212" s="25" t="s">
        <v>246</v>
      </c>
      <c r="D212" s="25" t="s">
        <v>59</v>
      </c>
      <c r="E212" s="25" t="s">
        <v>268</v>
      </c>
      <c r="F212" s="25" t="s">
        <v>165</v>
      </c>
      <c r="G212" s="2">
        <v>24021900</v>
      </c>
      <c r="H212" s="1">
        <v>24021.9</v>
      </c>
      <c r="I212" s="2">
        <v>24021900</v>
      </c>
      <c r="J212" s="1">
        <v>24021.9</v>
      </c>
      <c r="K212" s="2"/>
      <c r="L212" s="1">
        <v>0</v>
      </c>
      <c r="M212" s="2"/>
      <c r="N212" s="2"/>
      <c r="O212" s="2"/>
      <c r="P212" s="2"/>
      <c r="Q212" s="26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47.25" x14ac:dyDescent="0.25">
      <c r="A213" s="19" t="s">
        <v>255</v>
      </c>
      <c r="B213" s="20" t="s">
        <v>244</v>
      </c>
      <c r="C213" s="20" t="s">
        <v>246</v>
      </c>
      <c r="D213" s="20" t="s">
        <v>59</v>
      </c>
      <c r="E213" s="20" t="s">
        <v>256</v>
      </c>
      <c r="F213" s="20"/>
      <c r="G213" s="9">
        <v>137133000</v>
      </c>
      <c r="H213" s="8">
        <v>137133</v>
      </c>
      <c r="I213" s="9">
        <v>156642933.03999999</v>
      </c>
      <c r="J213" s="8">
        <v>156642.9</v>
      </c>
      <c r="K213" s="9">
        <v>156642933.03999999</v>
      </c>
      <c r="L213" s="8">
        <v>156642.9</v>
      </c>
      <c r="M213" s="9"/>
      <c r="N213" s="9"/>
      <c r="O213" s="9"/>
      <c r="P213" s="9"/>
      <c r="Q213" s="21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78.75" x14ac:dyDescent="0.25">
      <c r="A214" s="28" t="s">
        <v>257</v>
      </c>
      <c r="B214" s="25" t="s">
        <v>244</v>
      </c>
      <c r="C214" s="25" t="s">
        <v>246</v>
      </c>
      <c r="D214" s="25" t="s">
        <v>59</v>
      </c>
      <c r="E214" s="25" t="s">
        <v>256</v>
      </c>
      <c r="F214" s="25" t="s">
        <v>165</v>
      </c>
      <c r="G214" s="2">
        <v>137133000</v>
      </c>
      <c r="H214" s="1">
        <v>137133</v>
      </c>
      <c r="I214" s="2">
        <v>156642933.03999999</v>
      </c>
      <c r="J214" s="1">
        <v>156642.9</v>
      </c>
      <c r="K214" s="2">
        <v>156642933.03999999</v>
      </c>
      <c r="L214" s="1">
        <v>156642.9</v>
      </c>
      <c r="M214" s="2"/>
      <c r="N214" s="2"/>
      <c r="O214" s="2"/>
      <c r="P214" s="2"/>
      <c r="Q214" s="26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36.5" customHeight="1" x14ac:dyDescent="0.25">
      <c r="A215" s="29" t="s">
        <v>270</v>
      </c>
      <c r="B215" s="20" t="s">
        <v>244</v>
      </c>
      <c r="C215" s="20" t="s">
        <v>246</v>
      </c>
      <c r="D215" s="20" t="s">
        <v>59</v>
      </c>
      <c r="E215" s="20" t="s">
        <v>271</v>
      </c>
      <c r="F215" s="20"/>
      <c r="G215" s="9">
        <v>1857700</v>
      </c>
      <c r="H215" s="8">
        <v>1857.7</v>
      </c>
      <c r="I215" s="9">
        <v>1857700</v>
      </c>
      <c r="J215" s="8">
        <v>1857.7</v>
      </c>
      <c r="K215" s="9"/>
      <c r="L215" s="8">
        <v>0</v>
      </c>
      <c r="M215" s="9"/>
      <c r="N215" s="9"/>
      <c r="O215" s="9"/>
      <c r="P215" s="9"/>
      <c r="Q215" s="21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86" customHeight="1" x14ac:dyDescent="0.25">
      <c r="A216" s="24" t="s">
        <v>272</v>
      </c>
      <c r="B216" s="25" t="s">
        <v>244</v>
      </c>
      <c r="C216" s="25" t="s">
        <v>246</v>
      </c>
      <c r="D216" s="25" t="s">
        <v>59</v>
      </c>
      <c r="E216" s="25" t="s">
        <v>271</v>
      </c>
      <c r="F216" s="25" t="s">
        <v>165</v>
      </c>
      <c r="G216" s="2">
        <v>1857700</v>
      </c>
      <c r="H216" s="1">
        <v>1857.7</v>
      </c>
      <c r="I216" s="2">
        <v>1857700</v>
      </c>
      <c r="J216" s="1">
        <v>1857.7</v>
      </c>
      <c r="K216" s="2"/>
      <c r="L216" s="1">
        <v>0</v>
      </c>
      <c r="M216" s="2"/>
      <c r="N216" s="2"/>
      <c r="O216" s="2"/>
      <c r="P216" s="2"/>
      <c r="Q216" s="26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41.75" x14ac:dyDescent="0.25">
      <c r="A217" s="29" t="s">
        <v>258</v>
      </c>
      <c r="B217" s="20" t="s">
        <v>244</v>
      </c>
      <c r="C217" s="20" t="s">
        <v>246</v>
      </c>
      <c r="D217" s="20" t="s">
        <v>59</v>
      </c>
      <c r="E217" s="20" t="s">
        <v>259</v>
      </c>
      <c r="F217" s="20"/>
      <c r="G217" s="9">
        <v>308238300</v>
      </c>
      <c r="H217" s="8">
        <v>308238.3</v>
      </c>
      <c r="I217" s="9">
        <v>331917800</v>
      </c>
      <c r="J217" s="8">
        <v>331917.8</v>
      </c>
      <c r="K217" s="9">
        <v>355589329.74000001</v>
      </c>
      <c r="L217" s="8">
        <v>355589.3</v>
      </c>
      <c r="M217" s="9"/>
      <c r="N217" s="9"/>
      <c r="O217" s="9"/>
      <c r="P217" s="9"/>
      <c r="Q217" s="21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73.25" x14ac:dyDescent="0.25">
      <c r="A218" s="24" t="s">
        <v>260</v>
      </c>
      <c r="B218" s="25" t="s">
        <v>244</v>
      </c>
      <c r="C218" s="25" t="s">
        <v>246</v>
      </c>
      <c r="D218" s="25" t="s">
        <v>59</v>
      </c>
      <c r="E218" s="25" t="s">
        <v>259</v>
      </c>
      <c r="F218" s="25" t="s">
        <v>165</v>
      </c>
      <c r="G218" s="2">
        <v>308238300</v>
      </c>
      <c r="H218" s="1">
        <v>308238.3</v>
      </c>
      <c r="I218" s="2">
        <v>331917800</v>
      </c>
      <c r="J218" s="1">
        <v>331917.8</v>
      </c>
      <c r="K218" s="2">
        <v>355589329.74000001</v>
      </c>
      <c r="L218" s="1">
        <v>355589.3</v>
      </c>
      <c r="M218" s="2"/>
      <c r="N218" s="2"/>
      <c r="O218" s="2"/>
      <c r="P218" s="2"/>
      <c r="Q218" s="26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31.5" x14ac:dyDescent="0.25">
      <c r="A219" s="19" t="s">
        <v>261</v>
      </c>
      <c r="B219" s="20" t="s">
        <v>244</v>
      </c>
      <c r="C219" s="20" t="s">
        <v>246</v>
      </c>
      <c r="D219" s="20" t="s">
        <v>59</v>
      </c>
      <c r="E219" s="20" t="s">
        <v>262</v>
      </c>
      <c r="F219" s="20"/>
      <c r="G219" s="9">
        <v>50417295.859999999</v>
      </c>
      <c r="H219" s="8">
        <f>H220+H222+H224+H226</f>
        <v>50417.200000000004</v>
      </c>
      <c r="I219" s="8">
        <f t="shared" ref="I219:J219" si="247">I220+I222+I224+I226</f>
        <v>4139691.63</v>
      </c>
      <c r="J219" s="8">
        <f t="shared" si="247"/>
        <v>4139.7000000000007</v>
      </c>
      <c r="K219" s="8">
        <f t="shared" ref="K219" si="248">K220+K222+K224+K226</f>
        <v>2083333.33</v>
      </c>
      <c r="L219" s="8">
        <f t="shared" ref="L219" si="249">L220+L222+L224+L226</f>
        <v>2083.3000000000002</v>
      </c>
      <c r="M219" s="9"/>
      <c r="N219" s="9"/>
      <c r="O219" s="9"/>
      <c r="P219" s="9"/>
      <c r="Q219" s="21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78.75" x14ac:dyDescent="0.25">
      <c r="A220" s="19" t="s">
        <v>273</v>
      </c>
      <c r="B220" s="20" t="s">
        <v>244</v>
      </c>
      <c r="C220" s="20" t="s">
        <v>246</v>
      </c>
      <c r="D220" s="20" t="s">
        <v>59</v>
      </c>
      <c r="E220" s="20" t="s">
        <v>274</v>
      </c>
      <c r="F220" s="20"/>
      <c r="G220" s="9">
        <v>42955420.829999998</v>
      </c>
      <c r="H220" s="8">
        <v>42955.4</v>
      </c>
      <c r="I220" s="9"/>
      <c r="J220" s="8">
        <v>0</v>
      </c>
      <c r="K220" s="9"/>
      <c r="L220" s="8">
        <v>0</v>
      </c>
      <c r="M220" s="9"/>
      <c r="N220" s="9"/>
      <c r="O220" s="9"/>
      <c r="P220" s="9"/>
      <c r="Q220" s="21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26" x14ac:dyDescent="0.25">
      <c r="A221" s="24" t="s">
        <v>275</v>
      </c>
      <c r="B221" s="25" t="s">
        <v>244</v>
      </c>
      <c r="C221" s="25" t="s">
        <v>246</v>
      </c>
      <c r="D221" s="25" t="s">
        <v>59</v>
      </c>
      <c r="E221" s="25" t="s">
        <v>274</v>
      </c>
      <c r="F221" s="25" t="s">
        <v>165</v>
      </c>
      <c r="G221" s="2">
        <v>42955420.829999998</v>
      </c>
      <c r="H221" s="1">
        <v>42955.4</v>
      </c>
      <c r="I221" s="2"/>
      <c r="J221" s="1">
        <v>0</v>
      </c>
      <c r="K221" s="2"/>
      <c r="L221" s="1">
        <v>0</v>
      </c>
      <c r="M221" s="2"/>
      <c r="N221" s="2"/>
      <c r="O221" s="2"/>
      <c r="P221" s="2"/>
      <c r="Q221" s="26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63" x14ac:dyDescent="0.25">
      <c r="A222" s="19" t="s">
        <v>276</v>
      </c>
      <c r="B222" s="20" t="s">
        <v>244</v>
      </c>
      <c r="C222" s="20" t="s">
        <v>246</v>
      </c>
      <c r="D222" s="20" t="s">
        <v>59</v>
      </c>
      <c r="E222" s="20" t="s">
        <v>277</v>
      </c>
      <c r="F222" s="20"/>
      <c r="G222" s="9">
        <v>4382816.7</v>
      </c>
      <c r="H222" s="8">
        <v>4382.8</v>
      </c>
      <c r="I222" s="9"/>
      <c r="J222" s="8">
        <v>0</v>
      </c>
      <c r="K222" s="9"/>
      <c r="L222" s="8">
        <v>0</v>
      </c>
      <c r="M222" s="9"/>
      <c r="N222" s="9"/>
      <c r="O222" s="9"/>
      <c r="P222" s="9"/>
      <c r="Q222" s="21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94.5" x14ac:dyDescent="0.25">
      <c r="A223" s="28" t="s">
        <v>278</v>
      </c>
      <c r="B223" s="25" t="s">
        <v>244</v>
      </c>
      <c r="C223" s="25" t="s">
        <v>246</v>
      </c>
      <c r="D223" s="25" t="s">
        <v>59</v>
      </c>
      <c r="E223" s="25" t="s">
        <v>277</v>
      </c>
      <c r="F223" s="25" t="s">
        <v>165</v>
      </c>
      <c r="G223" s="2">
        <v>4382816.7</v>
      </c>
      <c r="H223" s="1">
        <v>4382.8</v>
      </c>
      <c r="I223" s="2"/>
      <c r="J223" s="1">
        <v>0</v>
      </c>
      <c r="K223" s="2"/>
      <c r="L223" s="1">
        <v>0</v>
      </c>
      <c r="M223" s="2"/>
      <c r="N223" s="2"/>
      <c r="O223" s="2"/>
      <c r="P223" s="2"/>
      <c r="Q223" s="26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31.5" x14ac:dyDescent="0.25">
      <c r="A224" s="19" t="s">
        <v>279</v>
      </c>
      <c r="B224" s="20" t="s">
        <v>244</v>
      </c>
      <c r="C224" s="20" t="s">
        <v>246</v>
      </c>
      <c r="D224" s="20" t="s">
        <v>59</v>
      </c>
      <c r="E224" s="20" t="s">
        <v>280</v>
      </c>
      <c r="F224" s="20"/>
      <c r="G224" s="9">
        <v>995725</v>
      </c>
      <c r="H224" s="8">
        <v>995.7</v>
      </c>
      <c r="I224" s="9">
        <v>2056358.3</v>
      </c>
      <c r="J224" s="8">
        <v>2056.4</v>
      </c>
      <c r="K224" s="9"/>
      <c r="L224" s="8">
        <v>0</v>
      </c>
      <c r="M224" s="9"/>
      <c r="N224" s="9"/>
      <c r="O224" s="9"/>
      <c r="P224" s="9"/>
      <c r="Q224" s="21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63" x14ac:dyDescent="0.25">
      <c r="A225" s="28" t="s">
        <v>281</v>
      </c>
      <c r="B225" s="25" t="s">
        <v>244</v>
      </c>
      <c r="C225" s="25" t="s">
        <v>246</v>
      </c>
      <c r="D225" s="25" t="s">
        <v>59</v>
      </c>
      <c r="E225" s="25" t="s">
        <v>280</v>
      </c>
      <c r="F225" s="25" t="s">
        <v>165</v>
      </c>
      <c r="G225" s="2">
        <v>995725</v>
      </c>
      <c r="H225" s="1">
        <v>995.7</v>
      </c>
      <c r="I225" s="2">
        <v>2056358.3</v>
      </c>
      <c r="J225" s="1">
        <v>2056.4</v>
      </c>
      <c r="K225" s="2"/>
      <c r="L225" s="1">
        <v>0</v>
      </c>
      <c r="M225" s="2"/>
      <c r="N225" s="2"/>
      <c r="O225" s="2"/>
      <c r="P225" s="2"/>
      <c r="Q225" s="26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47.25" x14ac:dyDescent="0.25">
      <c r="A226" s="19" t="s">
        <v>282</v>
      </c>
      <c r="B226" s="20" t="s">
        <v>244</v>
      </c>
      <c r="C226" s="20" t="s">
        <v>246</v>
      </c>
      <c r="D226" s="20" t="s">
        <v>59</v>
      </c>
      <c r="E226" s="20" t="s">
        <v>283</v>
      </c>
      <c r="F226" s="20"/>
      <c r="G226" s="9">
        <v>2083333.33</v>
      </c>
      <c r="H226" s="8">
        <v>2083.3000000000002</v>
      </c>
      <c r="I226" s="9">
        <v>2083333.33</v>
      </c>
      <c r="J226" s="8">
        <v>2083.3000000000002</v>
      </c>
      <c r="K226" s="9">
        <v>2083333.33</v>
      </c>
      <c r="L226" s="8">
        <v>2083.3000000000002</v>
      </c>
      <c r="M226" s="9"/>
      <c r="N226" s="9"/>
      <c r="O226" s="9"/>
      <c r="P226" s="9"/>
      <c r="Q226" s="21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94.5" x14ac:dyDescent="0.25">
      <c r="A227" s="28" t="s">
        <v>284</v>
      </c>
      <c r="B227" s="25" t="s">
        <v>244</v>
      </c>
      <c r="C227" s="25" t="s">
        <v>246</v>
      </c>
      <c r="D227" s="25" t="s">
        <v>59</v>
      </c>
      <c r="E227" s="25" t="s">
        <v>283</v>
      </c>
      <c r="F227" s="25" t="s">
        <v>165</v>
      </c>
      <c r="G227" s="2">
        <v>2083333.33</v>
      </c>
      <c r="H227" s="1">
        <v>2083.3000000000002</v>
      </c>
      <c r="I227" s="2">
        <v>2083333.33</v>
      </c>
      <c r="J227" s="1">
        <v>2083.3000000000002</v>
      </c>
      <c r="K227" s="2">
        <v>2083333.33</v>
      </c>
      <c r="L227" s="1">
        <v>2083.3000000000002</v>
      </c>
      <c r="M227" s="2"/>
      <c r="N227" s="2"/>
      <c r="O227" s="2"/>
      <c r="P227" s="2"/>
      <c r="Q227" s="26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47.25" x14ac:dyDescent="0.25">
      <c r="A228" s="19" t="s">
        <v>285</v>
      </c>
      <c r="B228" s="20" t="s">
        <v>244</v>
      </c>
      <c r="C228" s="20" t="s">
        <v>246</v>
      </c>
      <c r="D228" s="20" t="s">
        <v>59</v>
      </c>
      <c r="E228" s="20" t="s">
        <v>286</v>
      </c>
      <c r="F228" s="20"/>
      <c r="G228" s="9">
        <v>2586700</v>
      </c>
      <c r="H228" s="8">
        <v>2586.6999999999998</v>
      </c>
      <c r="I228" s="9">
        <v>2586700</v>
      </c>
      <c r="J228" s="8">
        <v>2586.6999999999998</v>
      </c>
      <c r="K228" s="9"/>
      <c r="L228" s="8">
        <v>0</v>
      </c>
      <c r="M228" s="9"/>
      <c r="N228" s="9"/>
      <c r="O228" s="9"/>
      <c r="P228" s="9"/>
      <c r="Q228" s="21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78.75" x14ac:dyDescent="0.25">
      <c r="A229" s="19" t="s">
        <v>287</v>
      </c>
      <c r="B229" s="20" t="s">
        <v>244</v>
      </c>
      <c r="C229" s="20" t="s">
        <v>246</v>
      </c>
      <c r="D229" s="20" t="s">
        <v>59</v>
      </c>
      <c r="E229" s="20" t="s">
        <v>288</v>
      </c>
      <c r="F229" s="20"/>
      <c r="G229" s="9">
        <v>2586700</v>
      </c>
      <c r="H229" s="8">
        <v>2586.6999999999998</v>
      </c>
      <c r="I229" s="9">
        <v>2586700</v>
      </c>
      <c r="J229" s="8">
        <v>2586.6999999999998</v>
      </c>
      <c r="K229" s="9"/>
      <c r="L229" s="8">
        <v>0</v>
      </c>
      <c r="M229" s="9"/>
      <c r="N229" s="9"/>
      <c r="O229" s="9"/>
      <c r="P229" s="9"/>
      <c r="Q229" s="21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26" x14ac:dyDescent="0.25">
      <c r="A230" s="24" t="s">
        <v>289</v>
      </c>
      <c r="B230" s="25" t="s">
        <v>244</v>
      </c>
      <c r="C230" s="25" t="s">
        <v>246</v>
      </c>
      <c r="D230" s="25" t="s">
        <v>59</v>
      </c>
      <c r="E230" s="25" t="s">
        <v>288</v>
      </c>
      <c r="F230" s="25" t="s">
        <v>165</v>
      </c>
      <c r="G230" s="2">
        <v>2586700</v>
      </c>
      <c r="H230" s="1">
        <v>2586.6999999999998</v>
      </c>
      <c r="I230" s="2">
        <v>2586700</v>
      </c>
      <c r="J230" s="1">
        <v>2586.6999999999998</v>
      </c>
      <c r="K230" s="2"/>
      <c r="L230" s="1">
        <v>0</v>
      </c>
      <c r="M230" s="2"/>
      <c r="N230" s="2"/>
      <c r="O230" s="2"/>
      <c r="P230" s="2"/>
      <c r="Q230" s="26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31.5" x14ac:dyDescent="0.25">
      <c r="A231" s="19" t="s">
        <v>290</v>
      </c>
      <c r="B231" s="20" t="s">
        <v>244</v>
      </c>
      <c r="C231" s="20" t="s">
        <v>246</v>
      </c>
      <c r="D231" s="20" t="s">
        <v>59</v>
      </c>
      <c r="E231" s="20" t="s">
        <v>291</v>
      </c>
      <c r="F231" s="20"/>
      <c r="G231" s="9">
        <v>25536633.300000001</v>
      </c>
      <c r="H231" s="8">
        <f>H232</f>
        <v>25536.600000000002</v>
      </c>
      <c r="I231" s="8">
        <f t="shared" ref="I231:J231" si="250">I232</f>
        <v>25256633.300000001</v>
      </c>
      <c r="J231" s="8">
        <f t="shared" si="250"/>
        <v>25256.600000000002</v>
      </c>
      <c r="K231" s="8">
        <f t="shared" ref="K231" si="251">K232</f>
        <v>7958533.2999999998</v>
      </c>
      <c r="L231" s="8">
        <f t="shared" ref="L231" si="252">L232</f>
        <v>7958.5</v>
      </c>
      <c r="M231" s="9"/>
      <c r="N231" s="9"/>
      <c r="O231" s="9"/>
      <c r="P231" s="9"/>
      <c r="Q231" s="21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47.25" x14ac:dyDescent="0.25">
      <c r="A232" s="19" t="s">
        <v>292</v>
      </c>
      <c r="B232" s="20" t="s">
        <v>244</v>
      </c>
      <c r="C232" s="20" t="s">
        <v>246</v>
      </c>
      <c r="D232" s="20" t="s">
        <v>59</v>
      </c>
      <c r="E232" s="20" t="s">
        <v>293</v>
      </c>
      <c r="F232" s="20"/>
      <c r="G232" s="9">
        <v>25536633.300000001</v>
      </c>
      <c r="H232" s="8">
        <f>H233+H235+H237+H239+H241+H243</f>
        <v>25536.600000000002</v>
      </c>
      <c r="I232" s="8">
        <f t="shared" ref="I232:J232" si="253">I233+I235+I237+I239+I241+I243</f>
        <v>25256633.300000001</v>
      </c>
      <c r="J232" s="8">
        <f t="shared" si="253"/>
        <v>25256.600000000002</v>
      </c>
      <c r="K232" s="8">
        <f t="shared" ref="K232" si="254">K233+K235+K237+K239+K241+K243</f>
        <v>7958533.2999999998</v>
      </c>
      <c r="L232" s="8">
        <f t="shared" ref="L232" si="255">L233+L235+L237+L239+L241+L243</f>
        <v>7958.5</v>
      </c>
      <c r="M232" s="9"/>
      <c r="N232" s="9"/>
      <c r="O232" s="9"/>
      <c r="P232" s="9"/>
      <c r="Q232" s="21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63" x14ac:dyDescent="0.25">
      <c r="A233" s="19" t="s">
        <v>294</v>
      </c>
      <c r="B233" s="20" t="s">
        <v>244</v>
      </c>
      <c r="C233" s="20" t="s">
        <v>246</v>
      </c>
      <c r="D233" s="20" t="s">
        <v>59</v>
      </c>
      <c r="E233" s="20" t="s">
        <v>295</v>
      </c>
      <c r="F233" s="20"/>
      <c r="G233" s="9">
        <v>254500</v>
      </c>
      <c r="H233" s="8">
        <v>254.5</v>
      </c>
      <c r="I233" s="9">
        <v>254500</v>
      </c>
      <c r="J233" s="8">
        <v>254.5</v>
      </c>
      <c r="K233" s="9">
        <v>254500</v>
      </c>
      <c r="L233" s="8">
        <v>254.5</v>
      </c>
      <c r="M233" s="9"/>
      <c r="N233" s="9"/>
      <c r="O233" s="9"/>
      <c r="P233" s="9"/>
      <c r="Q233" s="21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10.25" x14ac:dyDescent="0.25">
      <c r="A234" s="28" t="s">
        <v>296</v>
      </c>
      <c r="B234" s="25" t="s">
        <v>244</v>
      </c>
      <c r="C234" s="25" t="s">
        <v>246</v>
      </c>
      <c r="D234" s="25" t="s">
        <v>59</v>
      </c>
      <c r="E234" s="25" t="s">
        <v>295</v>
      </c>
      <c r="F234" s="25" t="s">
        <v>165</v>
      </c>
      <c r="G234" s="2">
        <v>254500</v>
      </c>
      <c r="H234" s="1">
        <v>254.5</v>
      </c>
      <c r="I234" s="2">
        <v>254500</v>
      </c>
      <c r="J234" s="1">
        <v>254.5</v>
      </c>
      <c r="K234" s="2">
        <v>254500</v>
      </c>
      <c r="L234" s="1">
        <v>254.5</v>
      </c>
      <c r="M234" s="2"/>
      <c r="N234" s="2"/>
      <c r="O234" s="2"/>
      <c r="P234" s="2"/>
      <c r="Q234" s="26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41.75" x14ac:dyDescent="0.25">
      <c r="A235" s="29" t="s">
        <v>297</v>
      </c>
      <c r="B235" s="20" t="s">
        <v>244</v>
      </c>
      <c r="C235" s="20" t="s">
        <v>246</v>
      </c>
      <c r="D235" s="20" t="s">
        <v>59</v>
      </c>
      <c r="E235" s="20" t="s">
        <v>298</v>
      </c>
      <c r="F235" s="20"/>
      <c r="G235" s="9">
        <v>5176500</v>
      </c>
      <c r="H235" s="8">
        <v>5176.5</v>
      </c>
      <c r="I235" s="9">
        <v>5176500</v>
      </c>
      <c r="J235" s="8">
        <v>5176.5</v>
      </c>
      <c r="K235" s="9">
        <v>5176500</v>
      </c>
      <c r="L235" s="8">
        <v>5176.5</v>
      </c>
      <c r="M235" s="9"/>
      <c r="N235" s="9"/>
      <c r="O235" s="9"/>
      <c r="P235" s="9"/>
      <c r="Q235" s="21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73.25" x14ac:dyDescent="0.25">
      <c r="A236" s="24" t="s">
        <v>299</v>
      </c>
      <c r="B236" s="25" t="s">
        <v>244</v>
      </c>
      <c r="C236" s="25" t="s">
        <v>246</v>
      </c>
      <c r="D236" s="25" t="s">
        <v>59</v>
      </c>
      <c r="E236" s="25" t="s">
        <v>298</v>
      </c>
      <c r="F236" s="25" t="s">
        <v>165</v>
      </c>
      <c r="G236" s="2">
        <v>5176500</v>
      </c>
      <c r="H236" s="1">
        <v>5176.5</v>
      </c>
      <c r="I236" s="2">
        <v>5176500</v>
      </c>
      <c r="J236" s="1">
        <v>5176.5</v>
      </c>
      <c r="K236" s="2">
        <v>5176500</v>
      </c>
      <c r="L236" s="1">
        <v>5176.5</v>
      </c>
      <c r="M236" s="2"/>
      <c r="N236" s="2"/>
      <c r="O236" s="2"/>
      <c r="P236" s="2"/>
      <c r="Q236" s="26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78.75" x14ac:dyDescent="0.25">
      <c r="A237" s="19" t="s">
        <v>300</v>
      </c>
      <c r="B237" s="20" t="s">
        <v>244</v>
      </c>
      <c r="C237" s="20" t="s">
        <v>246</v>
      </c>
      <c r="D237" s="20" t="s">
        <v>59</v>
      </c>
      <c r="E237" s="20" t="s">
        <v>301</v>
      </c>
      <c r="F237" s="20"/>
      <c r="G237" s="9">
        <v>225800</v>
      </c>
      <c r="H237" s="8">
        <v>225.8</v>
      </c>
      <c r="I237" s="9">
        <v>223000</v>
      </c>
      <c r="J237" s="8">
        <v>223</v>
      </c>
      <c r="K237" s="9">
        <v>51800</v>
      </c>
      <c r="L237" s="8">
        <v>51.8</v>
      </c>
      <c r="M237" s="9"/>
      <c r="N237" s="9"/>
      <c r="O237" s="9"/>
      <c r="P237" s="9"/>
      <c r="Q237" s="21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26" x14ac:dyDescent="0.25">
      <c r="A238" s="24" t="s">
        <v>302</v>
      </c>
      <c r="B238" s="25" t="s">
        <v>244</v>
      </c>
      <c r="C238" s="25" t="s">
        <v>246</v>
      </c>
      <c r="D238" s="25" t="s">
        <v>59</v>
      </c>
      <c r="E238" s="25" t="s">
        <v>301</v>
      </c>
      <c r="F238" s="25" t="s">
        <v>165</v>
      </c>
      <c r="G238" s="2">
        <v>225800</v>
      </c>
      <c r="H238" s="1">
        <v>225.8</v>
      </c>
      <c r="I238" s="2">
        <v>223000</v>
      </c>
      <c r="J238" s="1">
        <v>223</v>
      </c>
      <c r="K238" s="2">
        <v>51800</v>
      </c>
      <c r="L238" s="1">
        <v>51.8</v>
      </c>
      <c r="M238" s="2"/>
      <c r="N238" s="2"/>
      <c r="O238" s="2"/>
      <c r="P238" s="2"/>
      <c r="Q238" s="26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26" x14ac:dyDescent="0.25">
      <c r="A239" s="29" t="s">
        <v>303</v>
      </c>
      <c r="B239" s="20" t="s">
        <v>244</v>
      </c>
      <c r="C239" s="20" t="s">
        <v>246</v>
      </c>
      <c r="D239" s="20" t="s">
        <v>59</v>
      </c>
      <c r="E239" s="20" t="s">
        <v>304</v>
      </c>
      <c r="F239" s="20"/>
      <c r="G239" s="9">
        <v>372400</v>
      </c>
      <c r="H239" s="8">
        <v>372.4</v>
      </c>
      <c r="I239" s="9"/>
      <c r="J239" s="8">
        <v>0</v>
      </c>
      <c r="K239" s="9"/>
      <c r="L239" s="8">
        <v>0</v>
      </c>
      <c r="M239" s="9"/>
      <c r="N239" s="9"/>
      <c r="O239" s="9"/>
      <c r="P239" s="9"/>
      <c r="Q239" s="21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70.25" customHeight="1" x14ac:dyDescent="0.25">
      <c r="A240" s="24" t="s">
        <v>305</v>
      </c>
      <c r="B240" s="25" t="s">
        <v>244</v>
      </c>
      <c r="C240" s="25" t="s">
        <v>246</v>
      </c>
      <c r="D240" s="25" t="s">
        <v>59</v>
      </c>
      <c r="E240" s="25" t="s">
        <v>304</v>
      </c>
      <c r="F240" s="25" t="s">
        <v>165</v>
      </c>
      <c r="G240" s="2">
        <v>372400</v>
      </c>
      <c r="H240" s="1">
        <v>372.4</v>
      </c>
      <c r="I240" s="2"/>
      <c r="J240" s="1">
        <v>0</v>
      </c>
      <c r="K240" s="2"/>
      <c r="L240" s="1">
        <v>0</v>
      </c>
      <c r="M240" s="2"/>
      <c r="N240" s="2"/>
      <c r="O240" s="2"/>
      <c r="P240" s="2"/>
      <c r="Q240" s="26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31" ht="124.5" customHeight="1" x14ac:dyDescent="0.25">
      <c r="A241" s="29" t="s">
        <v>306</v>
      </c>
      <c r="B241" s="20" t="s">
        <v>244</v>
      </c>
      <c r="C241" s="20" t="s">
        <v>246</v>
      </c>
      <c r="D241" s="20" t="s">
        <v>59</v>
      </c>
      <c r="E241" s="20" t="s">
        <v>307</v>
      </c>
      <c r="F241" s="20"/>
      <c r="G241" s="9">
        <v>17031700</v>
      </c>
      <c r="H241" s="8">
        <v>17031.7</v>
      </c>
      <c r="I241" s="9">
        <v>17126900</v>
      </c>
      <c r="J241" s="8">
        <v>17126.900000000001</v>
      </c>
      <c r="K241" s="9"/>
      <c r="L241" s="8">
        <v>0</v>
      </c>
      <c r="M241" s="9"/>
      <c r="N241" s="9"/>
      <c r="O241" s="9"/>
      <c r="P241" s="9"/>
      <c r="Q241" s="21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31" ht="191.25" customHeight="1" x14ac:dyDescent="0.25">
      <c r="A242" s="24" t="s">
        <v>308</v>
      </c>
      <c r="B242" s="25" t="s">
        <v>244</v>
      </c>
      <c r="C242" s="25" t="s">
        <v>246</v>
      </c>
      <c r="D242" s="25" t="s">
        <v>59</v>
      </c>
      <c r="E242" s="25" t="s">
        <v>307</v>
      </c>
      <c r="F242" s="25" t="s">
        <v>165</v>
      </c>
      <c r="G242" s="2">
        <v>17031700</v>
      </c>
      <c r="H242" s="1">
        <v>17031.7</v>
      </c>
      <c r="I242" s="2">
        <v>17126900</v>
      </c>
      <c r="J242" s="1">
        <v>17126.900000000001</v>
      </c>
      <c r="K242" s="2"/>
      <c r="L242" s="1">
        <v>0</v>
      </c>
      <c r="M242" s="2"/>
      <c r="N242" s="2"/>
      <c r="O242" s="2"/>
      <c r="P242" s="2"/>
      <c r="Q242" s="26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31" ht="63" x14ac:dyDescent="0.25">
      <c r="A243" s="19" t="s">
        <v>309</v>
      </c>
      <c r="B243" s="20" t="s">
        <v>244</v>
      </c>
      <c r="C243" s="20" t="s">
        <v>246</v>
      </c>
      <c r="D243" s="20" t="s">
        <v>59</v>
      </c>
      <c r="E243" s="20" t="s">
        <v>310</v>
      </c>
      <c r="F243" s="20"/>
      <c r="G243" s="9">
        <v>2475733.2999999998</v>
      </c>
      <c r="H243" s="8">
        <v>2475.6999999999998</v>
      </c>
      <c r="I243" s="9">
        <v>2475733.2999999998</v>
      </c>
      <c r="J243" s="8">
        <v>2475.6999999999998</v>
      </c>
      <c r="K243" s="9">
        <v>2475733.2999999998</v>
      </c>
      <c r="L243" s="8">
        <v>2475.6999999999998</v>
      </c>
      <c r="M243" s="9"/>
      <c r="N243" s="9"/>
      <c r="O243" s="9"/>
      <c r="P243" s="9"/>
      <c r="Q243" s="21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31" ht="110.25" x14ac:dyDescent="0.25">
      <c r="A244" s="28" t="s">
        <v>311</v>
      </c>
      <c r="B244" s="25" t="s">
        <v>244</v>
      </c>
      <c r="C244" s="25" t="s">
        <v>246</v>
      </c>
      <c r="D244" s="25" t="s">
        <v>59</v>
      </c>
      <c r="E244" s="25" t="s">
        <v>310</v>
      </c>
      <c r="F244" s="25" t="s">
        <v>165</v>
      </c>
      <c r="G244" s="2">
        <v>2475733.2999999998</v>
      </c>
      <c r="H244" s="1">
        <v>2475.6999999999998</v>
      </c>
      <c r="I244" s="2">
        <v>2475733.2999999998</v>
      </c>
      <c r="J244" s="1">
        <v>2475.6999999999998</v>
      </c>
      <c r="K244" s="2">
        <v>2475733.2999999998</v>
      </c>
      <c r="L244" s="1">
        <v>2475.6999999999998</v>
      </c>
      <c r="M244" s="2"/>
      <c r="N244" s="2"/>
      <c r="O244" s="2"/>
      <c r="P244" s="2"/>
      <c r="Q244" s="26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31" ht="15.75" x14ac:dyDescent="0.25">
      <c r="A245" s="15" t="s">
        <v>312</v>
      </c>
      <c r="B245" s="16" t="s">
        <v>244</v>
      </c>
      <c r="C245" s="16" t="s">
        <v>246</v>
      </c>
      <c r="D245" s="16" t="s">
        <v>131</v>
      </c>
      <c r="E245" s="16"/>
      <c r="F245" s="16"/>
      <c r="G245" s="10">
        <v>14599550</v>
      </c>
      <c r="H245" s="7">
        <f>H246</f>
        <v>14599.6</v>
      </c>
      <c r="I245" s="7">
        <f t="shared" ref="I245:J245" si="256">I246</f>
        <v>20332700</v>
      </c>
      <c r="J245" s="7">
        <f t="shared" si="256"/>
        <v>20332.7</v>
      </c>
      <c r="K245" s="7">
        <f t="shared" ref="K245" si="257">K246</f>
        <v>20332700</v>
      </c>
      <c r="L245" s="7">
        <f t="shared" ref="L245" si="258">L246</f>
        <v>20332.7</v>
      </c>
      <c r="M245" s="10"/>
      <c r="N245" s="10"/>
      <c r="O245" s="10"/>
      <c r="P245" s="10"/>
      <c r="Q245" s="17"/>
      <c r="R245" s="18"/>
      <c r="S245" s="18"/>
      <c r="T245" s="18"/>
      <c r="U245" s="18"/>
      <c r="V245" s="18"/>
      <c r="W245" s="18"/>
      <c r="X245" s="18"/>
      <c r="Y245" s="18"/>
      <c r="Z245" s="30"/>
      <c r="AA245" s="30"/>
      <c r="AB245" s="30"/>
      <c r="AC245" s="30"/>
      <c r="AD245" s="30"/>
      <c r="AE245" s="30">
        <f t="shared" ref="AE245" si="259">M245+M305</f>
        <v>0</v>
      </c>
    </row>
    <row r="246" spans="1:31" ht="31.5" x14ac:dyDescent="0.25">
      <c r="A246" s="19" t="s">
        <v>249</v>
      </c>
      <c r="B246" s="20" t="s">
        <v>244</v>
      </c>
      <c r="C246" s="20" t="s">
        <v>246</v>
      </c>
      <c r="D246" s="20" t="s">
        <v>131</v>
      </c>
      <c r="E246" s="20" t="s">
        <v>250</v>
      </c>
      <c r="F246" s="20"/>
      <c r="G246" s="9">
        <v>14599550</v>
      </c>
      <c r="H246" s="8">
        <f>H247</f>
        <v>14599.6</v>
      </c>
      <c r="I246" s="8">
        <f t="shared" ref="I246:J246" si="260">I247</f>
        <v>20332700</v>
      </c>
      <c r="J246" s="8">
        <f t="shared" si="260"/>
        <v>20332.7</v>
      </c>
      <c r="K246" s="8">
        <f t="shared" ref="K246" si="261">K247</f>
        <v>20332700</v>
      </c>
      <c r="L246" s="8">
        <f t="shared" ref="L246" si="262">L247</f>
        <v>20332.7</v>
      </c>
      <c r="M246" s="9"/>
      <c r="N246" s="9"/>
      <c r="O246" s="9"/>
      <c r="P246" s="9"/>
      <c r="Q246" s="21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31" ht="31.5" x14ac:dyDescent="0.25">
      <c r="A247" s="19" t="s">
        <v>251</v>
      </c>
      <c r="B247" s="20" t="s">
        <v>244</v>
      </c>
      <c r="C247" s="20" t="s">
        <v>246</v>
      </c>
      <c r="D247" s="20" t="s">
        <v>131</v>
      </c>
      <c r="E247" s="20" t="s">
        <v>252</v>
      </c>
      <c r="F247" s="20"/>
      <c r="G247" s="9">
        <v>14599550</v>
      </c>
      <c r="H247" s="8">
        <f>H248</f>
        <v>14599.6</v>
      </c>
      <c r="I247" s="8">
        <f t="shared" ref="I247:J247" si="263">I248</f>
        <v>20332700</v>
      </c>
      <c r="J247" s="8">
        <f t="shared" si="263"/>
        <v>20332.7</v>
      </c>
      <c r="K247" s="8">
        <f t="shared" ref="K247" si="264">K248</f>
        <v>20332700</v>
      </c>
      <c r="L247" s="8">
        <f t="shared" ref="L247" si="265">L248</f>
        <v>20332.7</v>
      </c>
      <c r="M247" s="9"/>
      <c r="N247" s="9"/>
      <c r="O247" s="9"/>
      <c r="P247" s="9"/>
      <c r="Q247" s="21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31" ht="78.75" x14ac:dyDescent="0.25">
      <c r="A248" s="19" t="s">
        <v>253</v>
      </c>
      <c r="B248" s="20" t="s">
        <v>244</v>
      </c>
      <c r="C248" s="20" t="s">
        <v>246</v>
      </c>
      <c r="D248" s="20" t="s">
        <v>131</v>
      </c>
      <c r="E248" s="20" t="s">
        <v>254</v>
      </c>
      <c r="F248" s="20"/>
      <c r="G248" s="9">
        <v>14599550</v>
      </c>
      <c r="H248" s="8">
        <f>H249+H252</f>
        <v>14599.6</v>
      </c>
      <c r="I248" s="8">
        <f t="shared" ref="I248:J248" si="266">I249+I252</f>
        <v>20332700</v>
      </c>
      <c r="J248" s="8">
        <f t="shared" si="266"/>
        <v>20332.7</v>
      </c>
      <c r="K248" s="8">
        <f t="shared" ref="K248" si="267">K249+K252</f>
        <v>20332700</v>
      </c>
      <c r="L248" s="8">
        <f t="shared" ref="L248" si="268">L249+L252</f>
        <v>20332.7</v>
      </c>
      <c r="M248" s="9"/>
      <c r="N248" s="9"/>
      <c r="O248" s="9"/>
      <c r="P248" s="9"/>
      <c r="Q248" s="21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31" ht="47.25" x14ac:dyDescent="0.25">
      <c r="A249" s="19" t="s">
        <v>313</v>
      </c>
      <c r="B249" s="20" t="s">
        <v>244</v>
      </c>
      <c r="C249" s="20" t="s">
        <v>246</v>
      </c>
      <c r="D249" s="20" t="s">
        <v>131</v>
      </c>
      <c r="E249" s="20" t="s">
        <v>314</v>
      </c>
      <c r="F249" s="20"/>
      <c r="G249" s="9">
        <v>5423550</v>
      </c>
      <c r="H249" s="8">
        <f>H250+H251</f>
        <v>5423.6</v>
      </c>
      <c r="I249" s="8">
        <f t="shared" ref="I249:J249" si="269">I250+I251</f>
        <v>9863500</v>
      </c>
      <c r="J249" s="8">
        <f t="shared" si="269"/>
        <v>9863.5</v>
      </c>
      <c r="K249" s="8">
        <f t="shared" ref="K249" si="270">K250+K251</f>
        <v>9863500</v>
      </c>
      <c r="L249" s="8">
        <f t="shared" ref="L249" si="271">L250+L251</f>
        <v>9863.5</v>
      </c>
      <c r="M249" s="9"/>
      <c r="N249" s="9"/>
      <c r="O249" s="9"/>
      <c r="P249" s="9"/>
      <c r="Q249" s="21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31" ht="78.75" x14ac:dyDescent="0.25">
      <c r="A250" s="28" t="s">
        <v>315</v>
      </c>
      <c r="B250" s="25" t="s">
        <v>244</v>
      </c>
      <c r="C250" s="25" t="s">
        <v>246</v>
      </c>
      <c r="D250" s="25" t="s">
        <v>131</v>
      </c>
      <c r="E250" s="25" t="s">
        <v>314</v>
      </c>
      <c r="F250" s="25" t="s">
        <v>165</v>
      </c>
      <c r="G250" s="2">
        <v>5397550</v>
      </c>
      <c r="H250" s="1">
        <v>5397.6</v>
      </c>
      <c r="I250" s="2">
        <v>9833500</v>
      </c>
      <c r="J250" s="1">
        <v>9833.5</v>
      </c>
      <c r="K250" s="2">
        <v>9833500</v>
      </c>
      <c r="L250" s="1">
        <v>9833.5</v>
      </c>
      <c r="M250" s="2"/>
      <c r="N250" s="2"/>
      <c r="O250" s="2"/>
      <c r="P250" s="2"/>
      <c r="Q250" s="26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31" ht="63" x14ac:dyDescent="0.25">
      <c r="A251" s="28" t="s">
        <v>316</v>
      </c>
      <c r="B251" s="25" t="s">
        <v>244</v>
      </c>
      <c r="C251" s="25" t="s">
        <v>246</v>
      </c>
      <c r="D251" s="25" t="s">
        <v>131</v>
      </c>
      <c r="E251" s="25" t="s">
        <v>314</v>
      </c>
      <c r="F251" s="25" t="s">
        <v>44</v>
      </c>
      <c r="G251" s="2">
        <v>26000</v>
      </c>
      <c r="H251" s="1">
        <v>26</v>
      </c>
      <c r="I251" s="2">
        <v>30000</v>
      </c>
      <c r="J251" s="1">
        <v>30</v>
      </c>
      <c r="K251" s="2">
        <v>30000</v>
      </c>
      <c r="L251" s="1">
        <v>30</v>
      </c>
      <c r="M251" s="2"/>
      <c r="N251" s="2"/>
      <c r="O251" s="2"/>
      <c r="P251" s="2"/>
      <c r="Q251" s="26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31" ht="47.25" x14ac:dyDescent="0.25">
      <c r="A252" s="19" t="s">
        <v>255</v>
      </c>
      <c r="B252" s="20" t="s">
        <v>244</v>
      </c>
      <c r="C252" s="20" t="s">
        <v>246</v>
      </c>
      <c r="D252" s="20" t="s">
        <v>131</v>
      </c>
      <c r="E252" s="20" t="s">
        <v>256</v>
      </c>
      <c r="F252" s="20"/>
      <c r="G252" s="9">
        <v>9176000</v>
      </c>
      <c r="H252" s="8">
        <v>9176</v>
      </c>
      <c r="I252" s="9">
        <v>10469200</v>
      </c>
      <c r="J252" s="8">
        <v>10469.200000000001</v>
      </c>
      <c r="K252" s="9">
        <v>10469200</v>
      </c>
      <c r="L252" s="8">
        <v>10469.200000000001</v>
      </c>
      <c r="M252" s="9"/>
      <c r="N252" s="9"/>
      <c r="O252" s="9"/>
      <c r="P252" s="9"/>
      <c r="Q252" s="21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31" ht="78.75" x14ac:dyDescent="0.25">
      <c r="A253" s="28" t="s">
        <v>257</v>
      </c>
      <c r="B253" s="25" t="s">
        <v>244</v>
      </c>
      <c r="C253" s="25" t="s">
        <v>246</v>
      </c>
      <c r="D253" s="25" t="s">
        <v>131</v>
      </c>
      <c r="E253" s="25" t="s">
        <v>256</v>
      </c>
      <c r="F253" s="25" t="s">
        <v>165</v>
      </c>
      <c r="G253" s="2">
        <v>9176000</v>
      </c>
      <c r="H253" s="1">
        <v>9176</v>
      </c>
      <c r="I253" s="2">
        <v>10469200</v>
      </c>
      <c r="J253" s="1">
        <v>10469.200000000001</v>
      </c>
      <c r="K253" s="2">
        <v>10469200</v>
      </c>
      <c r="L253" s="1">
        <v>10469.200000000001</v>
      </c>
      <c r="M253" s="2"/>
      <c r="N253" s="2"/>
      <c r="O253" s="2"/>
      <c r="P253" s="2"/>
      <c r="Q253" s="26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31" ht="15.75" x14ac:dyDescent="0.25">
      <c r="A254" s="15" t="s">
        <v>317</v>
      </c>
      <c r="B254" s="16" t="s">
        <v>244</v>
      </c>
      <c r="C254" s="16" t="s">
        <v>246</v>
      </c>
      <c r="D254" s="16" t="s">
        <v>246</v>
      </c>
      <c r="E254" s="16"/>
      <c r="F254" s="16"/>
      <c r="G254" s="10">
        <v>1720941.7</v>
      </c>
      <c r="H254" s="7">
        <f>H255</f>
        <v>1720.9</v>
      </c>
      <c r="I254" s="7">
        <f t="shared" ref="I254:J254" si="272">I255</f>
        <v>1720941.7</v>
      </c>
      <c r="J254" s="7">
        <f t="shared" si="272"/>
        <v>1720.9</v>
      </c>
      <c r="K254" s="7">
        <f t="shared" ref="K254" si="273">K255</f>
        <v>1720629.2</v>
      </c>
      <c r="L254" s="7">
        <f t="shared" ref="L254" si="274">L255</f>
        <v>1720.6</v>
      </c>
      <c r="M254" s="10"/>
      <c r="N254" s="10"/>
      <c r="O254" s="10"/>
      <c r="P254" s="10"/>
      <c r="Q254" s="17"/>
      <c r="R254" s="18"/>
      <c r="S254" s="18"/>
      <c r="T254" s="18"/>
      <c r="U254" s="18"/>
      <c r="V254" s="18"/>
      <c r="W254" s="18"/>
      <c r="X254" s="18"/>
      <c r="Y254" s="18"/>
      <c r="Z254" s="30"/>
      <c r="AA254" s="30"/>
      <c r="AB254" s="30"/>
      <c r="AC254" s="30"/>
      <c r="AD254" s="30"/>
    </row>
    <row r="255" spans="1:31" ht="31.5" x14ac:dyDescent="0.25">
      <c r="A255" s="19" t="s">
        <v>249</v>
      </c>
      <c r="B255" s="20" t="s">
        <v>244</v>
      </c>
      <c r="C255" s="20" t="s">
        <v>246</v>
      </c>
      <c r="D255" s="20" t="s">
        <v>246</v>
      </c>
      <c r="E255" s="20" t="s">
        <v>250</v>
      </c>
      <c r="F255" s="20"/>
      <c r="G255" s="9">
        <v>1720941.7</v>
      </c>
      <c r="H255" s="8">
        <f>H256</f>
        <v>1720.9</v>
      </c>
      <c r="I255" s="8">
        <f t="shared" ref="I255:J255" si="275">I256</f>
        <v>1720941.7</v>
      </c>
      <c r="J255" s="8">
        <f t="shared" si="275"/>
        <v>1720.9</v>
      </c>
      <c r="K255" s="8">
        <f t="shared" ref="K255" si="276">K256</f>
        <v>1720629.2</v>
      </c>
      <c r="L255" s="8">
        <f t="shared" ref="L255" si="277">L256</f>
        <v>1720.6</v>
      </c>
      <c r="M255" s="9"/>
      <c r="N255" s="9"/>
      <c r="O255" s="9"/>
      <c r="P255" s="9"/>
      <c r="Q255" s="21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31" ht="31.5" x14ac:dyDescent="0.25">
      <c r="A256" s="19" t="s">
        <v>290</v>
      </c>
      <c r="B256" s="20" t="s">
        <v>244</v>
      </c>
      <c r="C256" s="20" t="s">
        <v>246</v>
      </c>
      <c r="D256" s="20" t="s">
        <v>246</v>
      </c>
      <c r="E256" s="20" t="s">
        <v>291</v>
      </c>
      <c r="F256" s="20"/>
      <c r="G256" s="9">
        <v>1720941.7</v>
      </c>
      <c r="H256" s="8">
        <f>H257</f>
        <v>1720.9</v>
      </c>
      <c r="I256" s="8">
        <f t="shared" ref="I256:J256" si="278">I257</f>
        <v>1720941.7</v>
      </c>
      <c r="J256" s="8">
        <f t="shared" si="278"/>
        <v>1720.9</v>
      </c>
      <c r="K256" s="8">
        <f t="shared" ref="K256" si="279">K257</f>
        <v>1720629.2</v>
      </c>
      <c r="L256" s="8">
        <f t="shared" ref="L256" si="280">L257</f>
        <v>1720.6</v>
      </c>
      <c r="M256" s="9"/>
      <c r="N256" s="9"/>
      <c r="O256" s="9"/>
      <c r="P256" s="9"/>
      <c r="Q256" s="21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31.5" x14ac:dyDescent="0.25">
      <c r="A257" s="19" t="s">
        <v>318</v>
      </c>
      <c r="B257" s="20" t="s">
        <v>244</v>
      </c>
      <c r="C257" s="20" t="s">
        <v>246</v>
      </c>
      <c r="D257" s="20" t="s">
        <v>246</v>
      </c>
      <c r="E257" s="20" t="s">
        <v>319</v>
      </c>
      <c r="F257" s="20"/>
      <c r="G257" s="9">
        <v>1720941.7</v>
      </c>
      <c r="H257" s="8">
        <f>H258</f>
        <v>1720.9</v>
      </c>
      <c r="I257" s="8">
        <f t="shared" ref="I257:J257" si="281">I258</f>
        <v>1720941.7</v>
      </c>
      <c r="J257" s="8">
        <f t="shared" si="281"/>
        <v>1720.9</v>
      </c>
      <c r="K257" s="8">
        <f t="shared" ref="K257" si="282">K258</f>
        <v>1720629.2</v>
      </c>
      <c r="L257" s="8">
        <f t="shared" ref="L257" si="283">L258</f>
        <v>1720.6</v>
      </c>
      <c r="M257" s="9"/>
      <c r="N257" s="9"/>
      <c r="O257" s="9"/>
      <c r="P257" s="9"/>
      <c r="Q257" s="21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47.25" x14ac:dyDescent="0.25">
      <c r="A258" s="19" t="s">
        <v>320</v>
      </c>
      <c r="B258" s="20" t="s">
        <v>244</v>
      </c>
      <c r="C258" s="20" t="s">
        <v>246</v>
      </c>
      <c r="D258" s="20" t="s">
        <v>246</v>
      </c>
      <c r="E258" s="20" t="s">
        <v>321</v>
      </c>
      <c r="F258" s="20"/>
      <c r="G258" s="9">
        <v>1720941.7</v>
      </c>
      <c r="H258" s="8">
        <f>H259+H260</f>
        <v>1720.9</v>
      </c>
      <c r="I258" s="8">
        <f t="shared" ref="I258:J258" si="284">I259+I260</f>
        <v>1720941.7</v>
      </c>
      <c r="J258" s="8">
        <f t="shared" si="284"/>
        <v>1720.9</v>
      </c>
      <c r="K258" s="8">
        <f t="shared" ref="K258" si="285">K259+K260</f>
        <v>1720629.2</v>
      </c>
      <c r="L258" s="8">
        <f t="shared" ref="L258" si="286">L259+L260</f>
        <v>1720.6</v>
      </c>
      <c r="M258" s="9"/>
      <c r="N258" s="9"/>
      <c r="O258" s="9"/>
      <c r="P258" s="9"/>
      <c r="Q258" s="21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78.75" x14ac:dyDescent="0.25">
      <c r="A259" s="28" t="s">
        <v>322</v>
      </c>
      <c r="B259" s="25" t="s">
        <v>244</v>
      </c>
      <c r="C259" s="25" t="s">
        <v>246</v>
      </c>
      <c r="D259" s="25" t="s">
        <v>246</v>
      </c>
      <c r="E259" s="25" t="s">
        <v>321</v>
      </c>
      <c r="F259" s="25" t="s">
        <v>115</v>
      </c>
      <c r="G259" s="2">
        <v>177000</v>
      </c>
      <c r="H259" s="1">
        <v>177</v>
      </c>
      <c r="I259" s="2">
        <v>177000</v>
      </c>
      <c r="J259" s="1">
        <v>177</v>
      </c>
      <c r="K259" s="2">
        <v>177000</v>
      </c>
      <c r="L259" s="1">
        <v>177</v>
      </c>
      <c r="M259" s="2"/>
      <c r="N259" s="2"/>
      <c r="O259" s="2"/>
      <c r="P259" s="2"/>
      <c r="Q259" s="26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94.5" x14ac:dyDescent="0.25">
      <c r="A260" s="28" t="s">
        <v>323</v>
      </c>
      <c r="B260" s="25" t="s">
        <v>244</v>
      </c>
      <c r="C260" s="25" t="s">
        <v>246</v>
      </c>
      <c r="D260" s="25" t="s">
        <v>246</v>
      </c>
      <c r="E260" s="25" t="s">
        <v>321</v>
      </c>
      <c r="F260" s="25" t="s">
        <v>165</v>
      </c>
      <c r="G260" s="2">
        <v>1543941.7</v>
      </c>
      <c r="H260" s="1">
        <v>1543.9</v>
      </c>
      <c r="I260" s="2">
        <v>1543941.7</v>
      </c>
      <c r="J260" s="1">
        <v>1543.9</v>
      </c>
      <c r="K260" s="2">
        <v>1543629.2</v>
      </c>
      <c r="L260" s="1">
        <v>1543.6</v>
      </c>
      <c r="M260" s="2"/>
      <c r="N260" s="2"/>
      <c r="O260" s="2"/>
      <c r="P260" s="2"/>
      <c r="Q260" s="26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5.75" x14ac:dyDescent="0.25">
      <c r="A261" s="15" t="s">
        <v>324</v>
      </c>
      <c r="B261" s="16" t="s">
        <v>244</v>
      </c>
      <c r="C261" s="16" t="s">
        <v>246</v>
      </c>
      <c r="D261" s="16" t="s">
        <v>138</v>
      </c>
      <c r="E261" s="16"/>
      <c r="F261" s="16"/>
      <c r="G261" s="10">
        <v>21447924</v>
      </c>
      <c r="H261" s="7">
        <f>H262</f>
        <v>21447.9</v>
      </c>
      <c r="I261" s="7">
        <f t="shared" ref="I261:J261" si="287">I262</f>
        <v>22277695</v>
      </c>
      <c r="J261" s="7">
        <f t="shared" si="287"/>
        <v>22277.7</v>
      </c>
      <c r="K261" s="7">
        <f t="shared" ref="K261" si="288">K262</f>
        <v>22277695</v>
      </c>
      <c r="L261" s="7">
        <f t="shared" ref="L261" si="289">L262</f>
        <v>22277.7</v>
      </c>
      <c r="M261" s="10"/>
      <c r="N261" s="10"/>
      <c r="O261" s="10"/>
      <c r="P261" s="10"/>
      <c r="Q261" s="17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31.5" x14ac:dyDescent="0.25">
      <c r="A262" s="19" t="s">
        <v>249</v>
      </c>
      <c r="B262" s="20" t="s">
        <v>244</v>
      </c>
      <c r="C262" s="20" t="s">
        <v>246</v>
      </c>
      <c r="D262" s="20" t="s">
        <v>138</v>
      </c>
      <c r="E262" s="20" t="s">
        <v>250</v>
      </c>
      <c r="F262" s="20"/>
      <c r="G262" s="9">
        <v>21447924</v>
      </c>
      <c r="H262" s="8">
        <v>21447.9</v>
      </c>
      <c r="I262" s="9">
        <v>22277695</v>
      </c>
      <c r="J262" s="8">
        <v>22277.7</v>
      </c>
      <c r="K262" s="9">
        <v>22277695</v>
      </c>
      <c r="L262" s="8">
        <v>22277.7</v>
      </c>
      <c r="M262" s="9"/>
      <c r="N262" s="9"/>
      <c r="O262" s="9"/>
      <c r="P262" s="9"/>
      <c r="Q262" s="21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63" x14ac:dyDescent="0.25">
      <c r="A263" s="19" t="s">
        <v>325</v>
      </c>
      <c r="B263" s="20" t="s">
        <v>244</v>
      </c>
      <c r="C263" s="20" t="s">
        <v>246</v>
      </c>
      <c r="D263" s="20" t="s">
        <v>138</v>
      </c>
      <c r="E263" s="20" t="s">
        <v>326</v>
      </c>
      <c r="F263" s="20"/>
      <c r="G263" s="9">
        <v>21447924</v>
      </c>
      <c r="H263" s="8">
        <f>H264+H273</f>
        <v>21447.9</v>
      </c>
      <c r="I263" s="8">
        <f t="shared" ref="I263:J263" si="290">I264+I273</f>
        <v>22277695</v>
      </c>
      <c r="J263" s="8">
        <f t="shared" si="290"/>
        <v>22277.7</v>
      </c>
      <c r="K263" s="8">
        <f t="shared" ref="K263" si="291">K264+K273</f>
        <v>22277695</v>
      </c>
      <c r="L263" s="8">
        <f t="shared" ref="L263" si="292">L264+L273</f>
        <v>22277.7</v>
      </c>
      <c r="M263" s="9"/>
      <c r="N263" s="9"/>
      <c r="O263" s="9"/>
      <c r="P263" s="9"/>
      <c r="Q263" s="21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31.5" x14ac:dyDescent="0.25">
      <c r="A264" s="19" t="s">
        <v>327</v>
      </c>
      <c r="B264" s="20" t="s">
        <v>244</v>
      </c>
      <c r="C264" s="20" t="s">
        <v>246</v>
      </c>
      <c r="D264" s="20" t="s">
        <v>138</v>
      </c>
      <c r="E264" s="20" t="s">
        <v>328</v>
      </c>
      <c r="F264" s="20"/>
      <c r="G264" s="9">
        <v>12105302</v>
      </c>
      <c r="H264" s="8">
        <f>H265+H269+H271</f>
        <v>12105.3</v>
      </c>
      <c r="I264" s="8">
        <f t="shared" ref="I264:J264" si="293">I265+I269+I271</f>
        <v>12579195</v>
      </c>
      <c r="J264" s="8">
        <f t="shared" si="293"/>
        <v>12579.2</v>
      </c>
      <c r="K264" s="8">
        <f t="shared" ref="K264" si="294">K265+K269+K271</f>
        <v>12579195</v>
      </c>
      <c r="L264" s="8">
        <f t="shared" ref="L264" si="295">L265+L269+L271</f>
        <v>12579.2</v>
      </c>
      <c r="M264" s="9"/>
      <c r="N264" s="9"/>
      <c r="O264" s="9"/>
      <c r="P264" s="9"/>
      <c r="Q264" s="21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31.5" x14ac:dyDescent="0.25">
      <c r="A265" s="19" t="s">
        <v>329</v>
      </c>
      <c r="B265" s="20" t="s">
        <v>244</v>
      </c>
      <c r="C265" s="20" t="s">
        <v>246</v>
      </c>
      <c r="D265" s="20" t="s">
        <v>138</v>
      </c>
      <c r="E265" s="20" t="s">
        <v>330</v>
      </c>
      <c r="F265" s="20"/>
      <c r="G265" s="9">
        <v>258000</v>
      </c>
      <c r="H265" s="8">
        <f>H266+H267+H268</f>
        <v>258</v>
      </c>
      <c r="I265" s="8">
        <f t="shared" ref="I265:J265" si="296">I266+I267+I268</f>
        <v>258000</v>
      </c>
      <c r="J265" s="8">
        <f t="shared" si="296"/>
        <v>258</v>
      </c>
      <c r="K265" s="8">
        <f t="shared" ref="K265" si="297">K266+K267+K268</f>
        <v>258000</v>
      </c>
      <c r="L265" s="8">
        <f t="shared" ref="L265" si="298">L266+L267+L268</f>
        <v>258</v>
      </c>
      <c r="M265" s="9"/>
      <c r="N265" s="9"/>
      <c r="O265" s="9"/>
      <c r="P265" s="9"/>
      <c r="Q265" s="21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94.5" x14ac:dyDescent="0.25">
      <c r="A266" s="28" t="s">
        <v>331</v>
      </c>
      <c r="B266" s="25" t="s">
        <v>244</v>
      </c>
      <c r="C266" s="25" t="s">
        <v>246</v>
      </c>
      <c r="D266" s="25" t="s">
        <v>138</v>
      </c>
      <c r="E266" s="25" t="s">
        <v>330</v>
      </c>
      <c r="F266" s="25" t="s">
        <v>33</v>
      </c>
      <c r="G266" s="2">
        <v>2000</v>
      </c>
      <c r="H266" s="1">
        <v>2</v>
      </c>
      <c r="I266" s="2">
        <v>2000</v>
      </c>
      <c r="J266" s="1">
        <v>2</v>
      </c>
      <c r="K266" s="2">
        <v>2000</v>
      </c>
      <c r="L266" s="1">
        <v>2</v>
      </c>
      <c r="M266" s="2"/>
      <c r="N266" s="2"/>
      <c r="O266" s="2"/>
      <c r="P266" s="2"/>
      <c r="Q266" s="26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63" x14ac:dyDescent="0.25">
      <c r="A267" s="28" t="s">
        <v>332</v>
      </c>
      <c r="B267" s="25" t="s">
        <v>244</v>
      </c>
      <c r="C267" s="25" t="s">
        <v>246</v>
      </c>
      <c r="D267" s="25" t="s">
        <v>138</v>
      </c>
      <c r="E267" s="25" t="s">
        <v>330</v>
      </c>
      <c r="F267" s="25" t="s">
        <v>42</v>
      </c>
      <c r="G267" s="2">
        <v>255000</v>
      </c>
      <c r="H267" s="1">
        <v>255</v>
      </c>
      <c r="I267" s="2">
        <v>255000</v>
      </c>
      <c r="J267" s="1">
        <v>255</v>
      </c>
      <c r="K267" s="2">
        <v>255000</v>
      </c>
      <c r="L267" s="1">
        <v>255</v>
      </c>
      <c r="M267" s="2"/>
      <c r="N267" s="2"/>
      <c r="O267" s="2"/>
      <c r="P267" s="2"/>
      <c r="Q267" s="26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31.5" x14ac:dyDescent="0.25">
      <c r="A268" s="28" t="s">
        <v>333</v>
      </c>
      <c r="B268" s="25" t="s">
        <v>244</v>
      </c>
      <c r="C268" s="25" t="s">
        <v>246</v>
      </c>
      <c r="D268" s="25" t="s">
        <v>138</v>
      </c>
      <c r="E268" s="25" t="s">
        <v>330</v>
      </c>
      <c r="F268" s="25" t="s">
        <v>44</v>
      </c>
      <c r="G268" s="2">
        <v>1000</v>
      </c>
      <c r="H268" s="1">
        <v>1</v>
      </c>
      <c r="I268" s="2">
        <v>1000</v>
      </c>
      <c r="J268" s="1">
        <v>1</v>
      </c>
      <c r="K268" s="2">
        <v>1000</v>
      </c>
      <c r="L268" s="1">
        <v>1</v>
      </c>
      <c r="M268" s="2"/>
      <c r="N268" s="2"/>
      <c r="O268" s="2"/>
      <c r="P268" s="2"/>
      <c r="Q268" s="26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47.25" x14ac:dyDescent="0.25">
      <c r="A269" s="19" t="s">
        <v>30</v>
      </c>
      <c r="B269" s="20" t="s">
        <v>244</v>
      </c>
      <c r="C269" s="20" t="s">
        <v>246</v>
      </c>
      <c r="D269" s="20" t="s">
        <v>138</v>
      </c>
      <c r="E269" s="20" t="s">
        <v>334</v>
      </c>
      <c r="F269" s="20"/>
      <c r="G269" s="9">
        <v>5206047</v>
      </c>
      <c r="H269" s="8">
        <v>5206</v>
      </c>
      <c r="I269" s="9">
        <v>5414290</v>
      </c>
      <c r="J269" s="8">
        <v>5414.3</v>
      </c>
      <c r="K269" s="9">
        <v>5414290</v>
      </c>
      <c r="L269" s="8">
        <v>5414.3</v>
      </c>
      <c r="M269" s="9"/>
      <c r="N269" s="9"/>
      <c r="O269" s="9"/>
      <c r="P269" s="9"/>
      <c r="Q269" s="21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34.25" customHeight="1" x14ac:dyDescent="0.25">
      <c r="A270" s="24" t="s">
        <v>32</v>
      </c>
      <c r="B270" s="25" t="s">
        <v>244</v>
      </c>
      <c r="C270" s="25" t="s">
        <v>246</v>
      </c>
      <c r="D270" s="25" t="s">
        <v>138</v>
      </c>
      <c r="E270" s="25" t="s">
        <v>334</v>
      </c>
      <c r="F270" s="25" t="s">
        <v>33</v>
      </c>
      <c r="G270" s="2">
        <v>5206047</v>
      </c>
      <c r="H270" s="1">
        <v>5206</v>
      </c>
      <c r="I270" s="2">
        <v>5414290</v>
      </c>
      <c r="J270" s="1">
        <v>5414.3</v>
      </c>
      <c r="K270" s="2">
        <v>5414290</v>
      </c>
      <c r="L270" s="1">
        <v>5414.3</v>
      </c>
      <c r="M270" s="2"/>
      <c r="N270" s="2"/>
      <c r="O270" s="2"/>
      <c r="P270" s="2"/>
      <c r="Q270" s="26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31.5" x14ac:dyDescent="0.25">
      <c r="A271" s="19" t="s">
        <v>34</v>
      </c>
      <c r="B271" s="20" t="s">
        <v>244</v>
      </c>
      <c r="C271" s="20" t="s">
        <v>246</v>
      </c>
      <c r="D271" s="20" t="s">
        <v>138</v>
      </c>
      <c r="E271" s="20" t="s">
        <v>335</v>
      </c>
      <c r="F271" s="20"/>
      <c r="G271" s="9">
        <v>6641255</v>
      </c>
      <c r="H271" s="8">
        <v>6641.3</v>
      </c>
      <c r="I271" s="9">
        <v>6906905</v>
      </c>
      <c r="J271" s="8">
        <v>6906.9</v>
      </c>
      <c r="K271" s="9">
        <v>6906905</v>
      </c>
      <c r="L271" s="8">
        <v>6906.9</v>
      </c>
      <c r="M271" s="9"/>
      <c r="N271" s="9"/>
      <c r="O271" s="9"/>
      <c r="P271" s="9"/>
      <c r="Q271" s="21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94.5" x14ac:dyDescent="0.25">
      <c r="A272" s="28" t="s">
        <v>36</v>
      </c>
      <c r="B272" s="25" t="s">
        <v>244</v>
      </c>
      <c r="C272" s="25" t="s">
        <v>246</v>
      </c>
      <c r="D272" s="25" t="s">
        <v>138</v>
      </c>
      <c r="E272" s="25" t="s">
        <v>335</v>
      </c>
      <c r="F272" s="25" t="s">
        <v>33</v>
      </c>
      <c r="G272" s="2">
        <v>6641255</v>
      </c>
      <c r="H272" s="1">
        <v>6641.3</v>
      </c>
      <c r="I272" s="2">
        <v>6906905</v>
      </c>
      <c r="J272" s="1">
        <v>6906.9</v>
      </c>
      <c r="K272" s="2">
        <v>6906905</v>
      </c>
      <c r="L272" s="1">
        <v>6906.9</v>
      </c>
      <c r="M272" s="2"/>
      <c r="N272" s="2"/>
      <c r="O272" s="2"/>
      <c r="P272" s="2"/>
      <c r="Q272" s="26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31.5" x14ac:dyDescent="0.25">
      <c r="A273" s="19" t="s">
        <v>336</v>
      </c>
      <c r="B273" s="20" t="s">
        <v>244</v>
      </c>
      <c r="C273" s="20" t="s">
        <v>246</v>
      </c>
      <c r="D273" s="20" t="s">
        <v>138</v>
      </c>
      <c r="E273" s="20" t="s">
        <v>337</v>
      </c>
      <c r="F273" s="20"/>
      <c r="G273" s="9">
        <v>9342622</v>
      </c>
      <c r="H273" s="8">
        <f>H274+H278</f>
        <v>9342.6</v>
      </c>
      <c r="I273" s="8">
        <f t="shared" ref="I273:J273" si="299">I274+I278</f>
        <v>9698500</v>
      </c>
      <c r="J273" s="8">
        <f t="shared" si="299"/>
        <v>9698.5</v>
      </c>
      <c r="K273" s="8">
        <f t="shared" ref="K273" si="300">K274+K278</f>
        <v>9698500</v>
      </c>
      <c r="L273" s="8">
        <f t="shared" ref="L273" si="301">L274+L278</f>
        <v>9698.5</v>
      </c>
      <c r="M273" s="9"/>
      <c r="N273" s="9"/>
      <c r="O273" s="9"/>
      <c r="P273" s="9"/>
      <c r="Q273" s="21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31.5" x14ac:dyDescent="0.25">
      <c r="A274" s="19" t="s">
        <v>338</v>
      </c>
      <c r="B274" s="20" t="s">
        <v>244</v>
      </c>
      <c r="C274" s="20" t="s">
        <v>246</v>
      </c>
      <c r="D274" s="20" t="s">
        <v>138</v>
      </c>
      <c r="E274" s="20" t="s">
        <v>339</v>
      </c>
      <c r="F274" s="20"/>
      <c r="G274" s="9">
        <v>447000</v>
      </c>
      <c r="H274" s="8">
        <f>H275+H276+H277</f>
        <v>447</v>
      </c>
      <c r="I274" s="8">
        <f t="shared" ref="I274:J274" si="302">I275+I276+I277</f>
        <v>447000</v>
      </c>
      <c r="J274" s="8">
        <f t="shared" si="302"/>
        <v>447</v>
      </c>
      <c r="K274" s="8">
        <f t="shared" ref="K274" si="303">K275+K276+K277</f>
        <v>447000</v>
      </c>
      <c r="L274" s="8">
        <f t="shared" ref="L274" si="304">L275+L276+L277</f>
        <v>447</v>
      </c>
      <c r="M274" s="9"/>
      <c r="N274" s="9"/>
      <c r="O274" s="9"/>
      <c r="P274" s="9"/>
      <c r="Q274" s="21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12.5" customHeight="1" x14ac:dyDescent="0.25">
      <c r="A275" s="24" t="s">
        <v>340</v>
      </c>
      <c r="B275" s="25" t="s">
        <v>244</v>
      </c>
      <c r="C275" s="25" t="s">
        <v>246</v>
      </c>
      <c r="D275" s="25" t="s">
        <v>138</v>
      </c>
      <c r="E275" s="25" t="s">
        <v>339</v>
      </c>
      <c r="F275" s="25" t="s">
        <v>33</v>
      </c>
      <c r="G275" s="2">
        <v>1000</v>
      </c>
      <c r="H275" s="1">
        <v>1</v>
      </c>
      <c r="I275" s="2">
        <v>1000</v>
      </c>
      <c r="J275" s="1">
        <v>1</v>
      </c>
      <c r="K275" s="2">
        <v>1000</v>
      </c>
      <c r="L275" s="1">
        <v>1</v>
      </c>
      <c r="M275" s="2"/>
      <c r="N275" s="2"/>
      <c r="O275" s="2"/>
      <c r="P275" s="2"/>
      <c r="Q275" s="26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63" x14ac:dyDescent="0.25">
      <c r="A276" s="28" t="s">
        <v>341</v>
      </c>
      <c r="B276" s="25" t="s">
        <v>244</v>
      </c>
      <c r="C276" s="25" t="s">
        <v>246</v>
      </c>
      <c r="D276" s="25" t="s">
        <v>138</v>
      </c>
      <c r="E276" s="25" t="s">
        <v>339</v>
      </c>
      <c r="F276" s="25" t="s">
        <v>42</v>
      </c>
      <c r="G276" s="2">
        <v>445000</v>
      </c>
      <c r="H276" s="1">
        <v>445</v>
      </c>
      <c r="I276" s="2">
        <v>445000</v>
      </c>
      <c r="J276" s="1">
        <v>445</v>
      </c>
      <c r="K276" s="2">
        <v>445000</v>
      </c>
      <c r="L276" s="1">
        <v>445</v>
      </c>
      <c r="M276" s="2"/>
      <c r="N276" s="2"/>
      <c r="O276" s="2"/>
      <c r="P276" s="2"/>
      <c r="Q276" s="26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47.25" x14ac:dyDescent="0.25">
      <c r="A277" s="28" t="s">
        <v>342</v>
      </c>
      <c r="B277" s="25" t="s">
        <v>244</v>
      </c>
      <c r="C277" s="25" t="s">
        <v>246</v>
      </c>
      <c r="D277" s="25" t="s">
        <v>138</v>
      </c>
      <c r="E277" s="25" t="s">
        <v>339</v>
      </c>
      <c r="F277" s="25" t="s">
        <v>44</v>
      </c>
      <c r="G277" s="2">
        <v>1000</v>
      </c>
      <c r="H277" s="1">
        <v>1</v>
      </c>
      <c r="I277" s="2">
        <v>1000</v>
      </c>
      <c r="J277" s="1">
        <v>1</v>
      </c>
      <c r="K277" s="2">
        <v>1000</v>
      </c>
      <c r="L277" s="1">
        <v>1</v>
      </c>
      <c r="M277" s="2"/>
      <c r="N277" s="2"/>
      <c r="O277" s="2"/>
      <c r="P277" s="2"/>
      <c r="Q277" s="26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31.5" x14ac:dyDescent="0.25">
      <c r="A278" s="19" t="s">
        <v>127</v>
      </c>
      <c r="B278" s="20" t="s">
        <v>244</v>
      </c>
      <c r="C278" s="20" t="s">
        <v>246</v>
      </c>
      <c r="D278" s="20" t="s">
        <v>138</v>
      </c>
      <c r="E278" s="20" t="s">
        <v>343</v>
      </c>
      <c r="F278" s="20"/>
      <c r="G278" s="9">
        <v>8895622</v>
      </c>
      <c r="H278" s="8">
        <v>8895.6</v>
      </c>
      <c r="I278" s="9">
        <v>9251500</v>
      </c>
      <c r="J278" s="8">
        <v>9251.5</v>
      </c>
      <c r="K278" s="9">
        <v>9251500</v>
      </c>
      <c r="L278" s="8">
        <v>9251.5</v>
      </c>
      <c r="M278" s="9"/>
      <c r="N278" s="9"/>
      <c r="O278" s="9"/>
      <c r="P278" s="9"/>
      <c r="Q278" s="21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99" customHeight="1" x14ac:dyDescent="0.25">
      <c r="A279" s="28" t="s">
        <v>129</v>
      </c>
      <c r="B279" s="25" t="s">
        <v>244</v>
      </c>
      <c r="C279" s="25" t="s">
        <v>246</v>
      </c>
      <c r="D279" s="25" t="s">
        <v>138</v>
      </c>
      <c r="E279" s="25" t="s">
        <v>343</v>
      </c>
      <c r="F279" s="25" t="s">
        <v>33</v>
      </c>
      <c r="G279" s="2">
        <v>8895622</v>
      </c>
      <c r="H279" s="1">
        <v>8895.6</v>
      </c>
      <c r="I279" s="2">
        <v>9251500</v>
      </c>
      <c r="J279" s="1">
        <v>9251.5</v>
      </c>
      <c r="K279" s="2">
        <v>9251500</v>
      </c>
      <c r="L279" s="1">
        <v>9251.5</v>
      </c>
      <c r="M279" s="2"/>
      <c r="N279" s="2"/>
      <c r="O279" s="2"/>
      <c r="P279" s="2"/>
      <c r="Q279" s="26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5.75" x14ac:dyDescent="0.25">
      <c r="A280" s="15" t="s">
        <v>187</v>
      </c>
      <c r="B280" s="16" t="s">
        <v>244</v>
      </c>
      <c r="C280" s="16" t="s">
        <v>186</v>
      </c>
      <c r="D280" s="16" t="s">
        <v>20</v>
      </c>
      <c r="E280" s="16"/>
      <c r="F280" s="16"/>
      <c r="G280" s="10">
        <v>34428400</v>
      </c>
      <c r="H280" s="7">
        <f>H281+H296</f>
        <v>34428.400000000001</v>
      </c>
      <c r="I280" s="7">
        <f t="shared" ref="I280:J280" si="305">I281+I296</f>
        <v>34850600</v>
      </c>
      <c r="J280" s="7">
        <f t="shared" si="305"/>
        <v>34850.6</v>
      </c>
      <c r="K280" s="7">
        <f t="shared" ref="K280" si="306">K281+K296</f>
        <v>35146500</v>
      </c>
      <c r="L280" s="7">
        <f t="shared" ref="L280" si="307">L281+L296</f>
        <v>35146.5</v>
      </c>
      <c r="M280" s="10"/>
      <c r="N280" s="10"/>
      <c r="O280" s="10"/>
      <c r="P280" s="10"/>
      <c r="Q280" s="17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x14ac:dyDescent="0.25">
      <c r="A281" s="15" t="s">
        <v>239</v>
      </c>
      <c r="B281" s="16" t="s">
        <v>244</v>
      </c>
      <c r="C281" s="16" t="s">
        <v>186</v>
      </c>
      <c r="D281" s="16" t="s">
        <v>64</v>
      </c>
      <c r="E281" s="16"/>
      <c r="F281" s="16"/>
      <c r="G281" s="10">
        <v>30914300</v>
      </c>
      <c r="H281" s="7">
        <f>H282</f>
        <v>30914.300000000003</v>
      </c>
      <c r="I281" s="7">
        <f t="shared" ref="I281:J281" si="308">I282</f>
        <v>31336500</v>
      </c>
      <c r="J281" s="7">
        <f t="shared" si="308"/>
        <v>31336.5</v>
      </c>
      <c r="K281" s="7">
        <f t="shared" ref="K281" si="309">K282</f>
        <v>31632400</v>
      </c>
      <c r="L281" s="7">
        <f t="shared" ref="L281" si="310">L282</f>
        <v>31632.400000000001</v>
      </c>
      <c r="M281" s="10"/>
      <c r="N281" s="10"/>
      <c r="O281" s="10"/>
      <c r="P281" s="10"/>
      <c r="Q281" s="17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31.5" x14ac:dyDescent="0.25">
      <c r="A282" s="19" t="s">
        <v>249</v>
      </c>
      <c r="B282" s="20" t="s">
        <v>244</v>
      </c>
      <c r="C282" s="20" t="s">
        <v>186</v>
      </c>
      <c r="D282" s="20" t="s">
        <v>64</v>
      </c>
      <c r="E282" s="20" t="s">
        <v>250</v>
      </c>
      <c r="F282" s="20"/>
      <c r="G282" s="9">
        <v>30914300</v>
      </c>
      <c r="H282" s="8">
        <f>H283+H288</f>
        <v>30914.300000000003</v>
      </c>
      <c r="I282" s="8">
        <f t="shared" ref="I282:J282" si="311">I283+I288</f>
        <v>31336500</v>
      </c>
      <c r="J282" s="8">
        <f t="shared" si="311"/>
        <v>31336.5</v>
      </c>
      <c r="K282" s="8">
        <f t="shared" ref="K282" si="312">K283+K288</f>
        <v>31632400</v>
      </c>
      <c r="L282" s="8">
        <f t="shared" ref="L282" si="313">L283+L288</f>
        <v>31632.400000000001</v>
      </c>
      <c r="M282" s="9"/>
      <c r="N282" s="9"/>
      <c r="O282" s="9"/>
      <c r="P282" s="9"/>
      <c r="Q282" s="21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31.5" x14ac:dyDescent="0.25">
      <c r="A283" s="19" t="s">
        <v>251</v>
      </c>
      <c r="B283" s="20" t="s">
        <v>244</v>
      </c>
      <c r="C283" s="20" t="s">
        <v>186</v>
      </c>
      <c r="D283" s="20" t="s">
        <v>64</v>
      </c>
      <c r="E283" s="20" t="s">
        <v>252</v>
      </c>
      <c r="F283" s="20"/>
      <c r="G283" s="9">
        <v>12008400</v>
      </c>
      <c r="H283" s="8">
        <f>H284</f>
        <v>12008.4</v>
      </c>
      <c r="I283" s="8">
        <f t="shared" ref="I283:J283" si="314">I284</f>
        <v>11985600</v>
      </c>
      <c r="J283" s="8">
        <f t="shared" si="314"/>
        <v>11985.6</v>
      </c>
      <c r="K283" s="8">
        <f t="shared" ref="K283" si="315">K284</f>
        <v>11985600</v>
      </c>
      <c r="L283" s="8">
        <f t="shared" ref="L283" si="316">L284</f>
        <v>11985.6</v>
      </c>
      <c r="M283" s="9"/>
      <c r="N283" s="9"/>
      <c r="O283" s="9"/>
      <c r="P283" s="9"/>
      <c r="Q283" s="21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89.25" customHeight="1" x14ac:dyDescent="0.25">
      <c r="A284" s="19" t="s">
        <v>253</v>
      </c>
      <c r="B284" s="20" t="s">
        <v>244</v>
      </c>
      <c r="C284" s="20" t="s">
        <v>186</v>
      </c>
      <c r="D284" s="20" t="s">
        <v>64</v>
      </c>
      <c r="E284" s="20" t="s">
        <v>254</v>
      </c>
      <c r="F284" s="20"/>
      <c r="G284" s="9">
        <v>12008400</v>
      </c>
      <c r="H284" s="8">
        <f>H285</f>
        <v>12008.4</v>
      </c>
      <c r="I284" s="8">
        <f t="shared" ref="I284:J284" si="317">I285</f>
        <v>11985600</v>
      </c>
      <c r="J284" s="8">
        <f t="shared" si="317"/>
        <v>11985.6</v>
      </c>
      <c r="K284" s="8">
        <f t="shared" ref="K284" si="318">K285</f>
        <v>11985600</v>
      </c>
      <c r="L284" s="8">
        <f t="shared" ref="L284" si="319">L285</f>
        <v>11985.6</v>
      </c>
      <c r="M284" s="9"/>
      <c r="N284" s="9"/>
      <c r="O284" s="9"/>
      <c r="P284" s="9"/>
      <c r="Q284" s="21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78.75" x14ac:dyDescent="0.25">
      <c r="A285" s="19" t="s">
        <v>344</v>
      </c>
      <c r="B285" s="20" t="s">
        <v>244</v>
      </c>
      <c r="C285" s="20" t="s">
        <v>186</v>
      </c>
      <c r="D285" s="20" t="s">
        <v>64</v>
      </c>
      <c r="E285" s="20" t="s">
        <v>345</v>
      </c>
      <c r="F285" s="20"/>
      <c r="G285" s="9">
        <v>12008400</v>
      </c>
      <c r="H285" s="8">
        <f>H286+H287</f>
        <v>12008.4</v>
      </c>
      <c r="I285" s="8">
        <f t="shared" ref="I285:J285" si="320">I286+I287</f>
        <v>11985600</v>
      </c>
      <c r="J285" s="8">
        <f t="shared" si="320"/>
        <v>11985.6</v>
      </c>
      <c r="K285" s="8">
        <f t="shared" ref="K285" si="321">K286+K287</f>
        <v>11985600</v>
      </c>
      <c r="L285" s="8">
        <f t="shared" ref="L285" si="322">L286+L287</f>
        <v>11985.6</v>
      </c>
      <c r="M285" s="9"/>
      <c r="N285" s="9"/>
      <c r="O285" s="9"/>
      <c r="P285" s="9"/>
      <c r="Q285" s="21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17.75" customHeight="1" x14ac:dyDescent="0.25">
      <c r="A286" s="24" t="s">
        <v>346</v>
      </c>
      <c r="B286" s="25" t="s">
        <v>244</v>
      </c>
      <c r="C286" s="25" t="s">
        <v>186</v>
      </c>
      <c r="D286" s="25" t="s">
        <v>64</v>
      </c>
      <c r="E286" s="25" t="s">
        <v>345</v>
      </c>
      <c r="F286" s="25" t="s">
        <v>42</v>
      </c>
      <c r="G286" s="2">
        <v>73500</v>
      </c>
      <c r="H286" s="1">
        <v>73.5</v>
      </c>
      <c r="I286" s="2">
        <v>73600</v>
      </c>
      <c r="J286" s="1">
        <v>73.599999999999994</v>
      </c>
      <c r="K286" s="2">
        <v>73600</v>
      </c>
      <c r="L286" s="1">
        <v>73.599999999999994</v>
      </c>
      <c r="M286" s="2"/>
      <c r="N286" s="2"/>
      <c r="O286" s="2"/>
      <c r="P286" s="2"/>
      <c r="Q286" s="26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94.5" x14ac:dyDescent="0.25">
      <c r="A287" s="28" t="s">
        <v>347</v>
      </c>
      <c r="B287" s="25" t="s">
        <v>244</v>
      </c>
      <c r="C287" s="25" t="s">
        <v>186</v>
      </c>
      <c r="D287" s="25" t="s">
        <v>64</v>
      </c>
      <c r="E287" s="25" t="s">
        <v>345</v>
      </c>
      <c r="F287" s="25" t="s">
        <v>115</v>
      </c>
      <c r="G287" s="2">
        <v>11934900</v>
      </c>
      <c r="H287" s="1">
        <v>11934.9</v>
      </c>
      <c r="I287" s="2">
        <v>11912000</v>
      </c>
      <c r="J287" s="1">
        <v>11912</v>
      </c>
      <c r="K287" s="2">
        <v>11912000</v>
      </c>
      <c r="L287" s="1">
        <v>11912</v>
      </c>
      <c r="M287" s="2"/>
      <c r="N287" s="2"/>
      <c r="O287" s="2"/>
      <c r="P287" s="2"/>
      <c r="Q287" s="26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31.5" x14ac:dyDescent="0.25">
      <c r="A288" s="19" t="s">
        <v>290</v>
      </c>
      <c r="B288" s="20" t="s">
        <v>244</v>
      </c>
      <c r="C288" s="20" t="s">
        <v>186</v>
      </c>
      <c r="D288" s="20" t="s">
        <v>64</v>
      </c>
      <c r="E288" s="20" t="s">
        <v>291</v>
      </c>
      <c r="F288" s="20"/>
      <c r="G288" s="9">
        <v>18905900</v>
      </c>
      <c r="H288" s="8">
        <f>H289</f>
        <v>18905.900000000001</v>
      </c>
      <c r="I288" s="8">
        <f t="shared" ref="I288:J288" si="323">I289</f>
        <v>19350900</v>
      </c>
      <c r="J288" s="8">
        <f t="shared" si="323"/>
        <v>19350.900000000001</v>
      </c>
      <c r="K288" s="8">
        <f t="shared" ref="K288" si="324">K289</f>
        <v>19646800</v>
      </c>
      <c r="L288" s="8">
        <f t="shared" ref="L288" si="325">L289</f>
        <v>19646.8</v>
      </c>
      <c r="M288" s="9"/>
      <c r="N288" s="9"/>
      <c r="O288" s="9"/>
      <c r="P288" s="9"/>
      <c r="Q288" s="21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47.25" x14ac:dyDescent="0.25">
      <c r="A289" s="19" t="s">
        <v>292</v>
      </c>
      <c r="B289" s="20" t="s">
        <v>244</v>
      </c>
      <c r="C289" s="20" t="s">
        <v>186</v>
      </c>
      <c r="D289" s="20" t="s">
        <v>64</v>
      </c>
      <c r="E289" s="20" t="s">
        <v>293</v>
      </c>
      <c r="F289" s="20"/>
      <c r="G289" s="9">
        <v>18905900</v>
      </c>
      <c r="H289" s="8">
        <f>H290+H292+H294</f>
        <v>18905.900000000001</v>
      </c>
      <c r="I289" s="8">
        <f t="shared" ref="I289:J289" si="326">I290+I292+I294</f>
        <v>19350900</v>
      </c>
      <c r="J289" s="8">
        <f t="shared" si="326"/>
        <v>19350.900000000001</v>
      </c>
      <c r="K289" s="8">
        <f t="shared" ref="K289" si="327">K290+K292+K294</f>
        <v>19646800</v>
      </c>
      <c r="L289" s="8">
        <f t="shared" ref="L289" si="328">L290+L292+L294</f>
        <v>19646.8</v>
      </c>
      <c r="M289" s="9"/>
      <c r="N289" s="9"/>
      <c r="O289" s="9"/>
      <c r="P289" s="9"/>
      <c r="Q289" s="21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31.5" x14ac:dyDescent="0.25">
      <c r="A290" s="19" t="s">
        <v>348</v>
      </c>
      <c r="B290" s="20" t="s">
        <v>244</v>
      </c>
      <c r="C290" s="20" t="s">
        <v>186</v>
      </c>
      <c r="D290" s="20" t="s">
        <v>64</v>
      </c>
      <c r="E290" s="20" t="s">
        <v>349</v>
      </c>
      <c r="F290" s="20"/>
      <c r="G290" s="9">
        <v>1909100</v>
      </c>
      <c r="H290" s="8">
        <v>1909.1</v>
      </c>
      <c r="I290" s="9">
        <v>1648100</v>
      </c>
      <c r="J290" s="8">
        <v>1648.1</v>
      </c>
      <c r="K290" s="9">
        <v>1944000</v>
      </c>
      <c r="L290" s="8">
        <v>1944</v>
      </c>
      <c r="M290" s="9"/>
      <c r="N290" s="9"/>
      <c r="O290" s="9"/>
      <c r="P290" s="9"/>
      <c r="Q290" s="21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63" x14ac:dyDescent="0.25">
      <c r="A291" s="28" t="s">
        <v>350</v>
      </c>
      <c r="B291" s="25" t="s">
        <v>244</v>
      </c>
      <c r="C291" s="25" t="s">
        <v>186</v>
      </c>
      <c r="D291" s="25" t="s">
        <v>64</v>
      </c>
      <c r="E291" s="25" t="s">
        <v>349</v>
      </c>
      <c r="F291" s="25" t="s">
        <v>115</v>
      </c>
      <c r="G291" s="2">
        <v>1909100</v>
      </c>
      <c r="H291" s="1">
        <v>1909.1</v>
      </c>
      <c r="I291" s="2">
        <v>1648100</v>
      </c>
      <c r="J291" s="1">
        <v>1648.1</v>
      </c>
      <c r="K291" s="2">
        <v>1944000</v>
      </c>
      <c r="L291" s="1">
        <v>1944</v>
      </c>
      <c r="M291" s="2"/>
      <c r="N291" s="2"/>
      <c r="O291" s="2"/>
      <c r="P291" s="2"/>
      <c r="Q291" s="26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78.75" x14ac:dyDescent="0.25">
      <c r="A292" s="19" t="s">
        <v>351</v>
      </c>
      <c r="B292" s="20" t="s">
        <v>244</v>
      </c>
      <c r="C292" s="20" t="s">
        <v>186</v>
      </c>
      <c r="D292" s="20" t="s">
        <v>64</v>
      </c>
      <c r="E292" s="20" t="s">
        <v>352</v>
      </c>
      <c r="F292" s="20"/>
      <c r="G292" s="9">
        <v>74600</v>
      </c>
      <c r="H292" s="8">
        <v>74.599999999999994</v>
      </c>
      <c r="I292" s="9">
        <v>77600</v>
      </c>
      <c r="J292" s="8">
        <v>77.599999999999994</v>
      </c>
      <c r="K292" s="9">
        <v>77600</v>
      </c>
      <c r="L292" s="8">
        <v>77.599999999999994</v>
      </c>
      <c r="M292" s="9"/>
      <c r="N292" s="9"/>
      <c r="O292" s="9"/>
      <c r="P292" s="9"/>
      <c r="Q292" s="21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10.25" customHeight="1" x14ac:dyDescent="0.25">
      <c r="A293" s="24" t="s">
        <v>353</v>
      </c>
      <c r="B293" s="25" t="s">
        <v>244</v>
      </c>
      <c r="C293" s="25" t="s">
        <v>186</v>
      </c>
      <c r="D293" s="25" t="s">
        <v>64</v>
      </c>
      <c r="E293" s="25" t="s">
        <v>352</v>
      </c>
      <c r="F293" s="25" t="s">
        <v>115</v>
      </c>
      <c r="G293" s="2">
        <v>74600</v>
      </c>
      <c r="H293" s="1">
        <v>74.599999999999994</v>
      </c>
      <c r="I293" s="2">
        <v>77600</v>
      </c>
      <c r="J293" s="1">
        <v>77.599999999999994</v>
      </c>
      <c r="K293" s="2">
        <v>77600</v>
      </c>
      <c r="L293" s="1">
        <v>77.599999999999994</v>
      </c>
      <c r="M293" s="2"/>
      <c r="N293" s="2"/>
      <c r="O293" s="2"/>
      <c r="P293" s="2"/>
      <c r="Q293" s="26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73.5" customHeight="1" x14ac:dyDescent="0.25">
      <c r="A294" s="19" t="s">
        <v>354</v>
      </c>
      <c r="B294" s="20" t="s">
        <v>244</v>
      </c>
      <c r="C294" s="20" t="s">
        <v>186</v>
      </c>
      <c r="D294" s="20" t="s">
        <v>64</v>
      </c>
      <c r="E294" s="20" t="s">
        <v>355</v>
      </c>
      <c r="F294" s="20"/>
      <c r="G294" s="9">
        <v>16922200</v>
      </c>
      <c r="H294" s="8">
        <v>16922.2</v>
      </c>
      <c r="I294" s="9">
        <v>17625200</v>
      </c>
      <c r="J294" s="8">
        <v>17625.2</v>
      </c>
      <c r="K294" s="9">
        <v>17625200</v>
      </c>
      <c r="L294" s="8">
        <v>17625.2</v>
      </c>
      <c r="M294" s="9"/>
      <c r="N294" s="9"/>
      <c r="O294" s="9"/>
      <c r="P294" s="9"/>
      <c r="Q294" s="21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94.5" x14ac:dyDescent="0.25">
      <c r="A295" s="28" t="s">
        <v>356</v>
      </c>
      <c r="B295" s="25" t="s">
        <v>244</v>
      </c>
      <c r="C295" s="25" t="s">
        <v>186</v>
      </c>
      <c r="D295" s="25" t="s">
        <v>64</v>
      </c>
      <c r="E295" s="25" t="s">
        <v>355</v>
      </c>
      <c r="F295" s="25" t="s">
        <v>115</v>
      </c>
      <c r="G295" s="2">
        <v>16922200</v>
      </c>
      <c r="H295" s="1">
        <v>16922.2</v>
      </c>
      <c r="I295" s="2">
        <v>17625200</v>
      </c>
      <c r="J295" s="1">
        <v>17625.2</v>
      </c>
      <c r="K295" s="2">
        <v>17625200</v>
      </c>
      <c r="L295" s="1">
        <v>17625.2</v>
      </c>
      <c r="M295" s="2"/>
      <c r="N295" s="2"/>
      <c r="O295" s="2"/>
      <c r="P295" s="2"/>
      <c r="Q295" s="26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5.75" x14ac:dyDescent="0.25">
      <c r="A296" s="15" t="s">
        <v>357</v>
      </c>
      <c r="B296" s="16" t="s">
        <v>244</v>
      </c>
      <c r="C296" s="16" t="s">
        <v>186</v>
      </c>
      <c r="D296" s="16" t="s">
        <v>22</v>
      </c>
      <c r="E296" s="16"/>
      <c r="F296" s="16"/>
      <c r="G296" s="10">
        <v>3514100</v>
      </c>
      <c r="H296" s="7">
        <f>H297</f>
        <v>3514.1000000000004</v>
      </c>
      <c r="I296" s="7">
        <f t="shared" ref="I296:J296" si="329">I297</f>
        <v>3514100</v>
      </c>
      <c r="J296" s="7">
        <f t="shared" si="329"/>
        <v>3514.1000000000004</v>
      </c>
      <c r="K296" s="7">
        <f t="shared" ref="K296" si="330">K297</f>
        <v>3514100</v>
      </c>
      <c r="L296" s="7">
        <f t="shared" ref="L296" si="331">L297</f>
        <v>3514.1000000000004</v>
      </c>
      <c r="M296" s="10"/>
      <c r="N296" s="10"/>
      <c r="O296" s="10"/>
      <c r="P296" s="10"/>
      <c r="Q296" s="17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31.5" x14ac:dyDescent="0.25">
      <c r="A297" s="19" t="s">
        <v>249</v>
      </c>
      <c r="B297" s="20" t="s">
        <v>244</v>
      </c>
      <c r="C297" s="20" t="s">
        <v>186</v>
      </c>
      <c r="D297" s="20" t="s">
        <v>22</v>
      </c>
      <c r="E297" s="20" t="s">
        <v>250</v>
      </c>
      <c r="F297" s="20"/>
      <c r="G297" s="9">
        <v>3514100</v>
      </c>
      <c r="H297" s="8">
        <f>H298</f>
        <v>3514.1000000000004</v>
      </c>
      <c r="I297" s="8">
        <f t="shared" ref="I297:J297" si="332">I298</f>
        <v>3514100</v>
      </c>
      <c r="J297" s="8">
        <f t="shared" si="332"/>
        <v>3514.1000000000004</v>
      </c>
      <c r="K297" s="8">
        <f t="shared" ref="K297" si="333">K298</f>
        <v>3514100</v>
      </c>
      <c r="L297" s="8">
        <f t="shared" ref="L297" si="334">L298</f>
        <v>3514.1000000000004</v>
      </c>
      <c r="M297" s="9"/>
      <c r="N297" s="9"/>
      <c r="O297" s="9"/>
      <c r="P297" s="9"/>
      <c r="Q297" s="21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31.5" x14ac:dyDescent="0.25">
      <c r="A298" s="19" t="s">
        <v>290</v>
      </c>
      <c r="B298" s="20" t="s">
        <v>244</v>
      </c>
      <c r="C298" s="20" t="s">
        <v>186</v>
      </c>
      <c r="D298" s="20" t="s">
        <v>22</v>
      </c>
      <c r="E298" s="20" t="s">
        <v>291</v>
      </c>
      <c r="F298" s="20"/>
      <c r="G298" s="9">
        <v>3514100</v>
      </c>
      <c r="H298" s="8">
        <f>H299</f>
        <v>3514.1000000000004</v>
      </c>
      <c r="I298" s="8">
        <f t="shared" ref="I298:J298" si="335">I299</f>
        <v>3514100</v>
      </c>
      <c r="J298" s="8">
        <f t="shared" si="335"/>
        <v>3514.1000000000004</v>
      </c>
      <c r="K298" s="8">
        <f t="shared" ref="K298" si="336">K299</f>
        <v>3514100</v>
      </c>
      <c r="L298" s="8">
        <f t="shared" ref="L298" si="337">L299</f>
        <v>3514.1000000000004</v>
      </c>
      <c r="M298" s="9"/>
      <c r="N298" s="9"/>
      <c r="O298" s="9"/>
      <c r="P298" s="9"/>
      <c r="Q298" s="21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47.25" x14ac:dyDescent="0.25">
      <c r="A299" s="19" t="s">
        <v>292</v>
      </c>
      <c r="B299" s="20" t="s">
        <v>244</v>
      </c>
      <c r="C299" s="20" t="s">
        <v>186</v>
      </c>
      <c r="D299" s="20" t="s">
        <v>22</v>
      </c>
      <c r="E299" s="20" t="s">
        <v>293</v>
      </c>
      <c r="F299" s="20"/>
      <c r="G299" s="9">
        <v>3514100</v>
      </c>
      <c r="H299" s="8">
        <f>H300</f>
        <v>3514.1000000000004</v>
      </c>
      <c r="I299" s="8">
        <f t="shared" ref="I299:J299" si="338">I300</f>
        <v>3514100</v>
      </c>
      <c r="J299" s="8">
        <f t="shared" si="338"/>
        <v>3514.1000000000004</v>
      </c>
      <c r="K299" s="8">
        <f t="shared" ref="K299" si="339">K300</f>
        <v>3514100</v>
      </c>
      <c r="L299" s="8">
        <f t="shared" ref="L299" si="340">L300</f>
        <v>3514.1000000000004</v>
      </c>
      <c r="M299" s="9"/>
      <c r="N299" s="9"/>
      <c r="O299" s="9"/>
      <c r="P299" s="9"/>
      <c r="Q299" s="21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47.25" x14ac:dyDescent="0.25">
      <c r="A300" s="19" t="s">
        <v>358</v>
      </c>
      <c r="B300" s="20" t="s">
        <v>244</v>
      </c>
      <c r="C300" s="20" t="s">
        <v>186</v>
      </c>
      <c r="D300" s="20" t="s">
        <v>22</v>
      </c>
      <c r="E300" s="20" t="s">
        <v>359</v>
      </c>
      <c r="F300" s="20"/>
      <c r="G300" s="9">
        <v>3514100</v>
      </c>
      <c r="H300" s="8">
        <f>H301+H302</f>
        <v>3514.1000000000004</v>
      </c>
      <c r="I300" s="8">
        <f t="shared" ref="I300:J300" si="341">I301+I302</f>
        <v>3514100</v>
      </c>
      <c r="J300" s="8">
        <f t="shared" si="341"/>
        <v>3514.1000000000004</v>
      </c>
      <c r="K300" s="8">
        <f t="shared" ref="K300" si="342">K301+K302</f>
        <v>3514100</v>
      </c>
      <c r="L300" s="8">
        <f t="shared" ref="L300" si="343">L301+L302</f>
        <v>3514.1000000000004</v>
      </c>
      <c r="M300" s="9"/>
      <c r="N300" s="9"/>
      <c r="O300" s="9"/>
      <c r="P300" s="9"/>
      <c r="Q300" s="21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37.25" customHeight="1" x14ac:dyDescent="0.25">
      <c r="A301" s="24" t="s">
        <v>360</v>
      </c>
      <c r="B301" s="25" t="s">
        <v>244</v>
      </c>
      <c r="C301" s="25" t="s">
        <v>186</v>
      </c>
      <c r="D301" s="25" t="s">
        <v>22</v>
      </c>
      <c r="E301" s="25" t="s">
        <v>359</v>
      </c>
      <c r="F301" s="25" t="s">
        <v>33</v>
      </c>
      <c r="G301" s="2">
        <v>2582750.75</v>
      </c>
      <c r="H301" s="1">
        <v>2582.8000000000002</v>
      </c>
      <c r="I301" s="2">
        <v>2582750.75</v>
      </c>
      <c r="J301" s="1">
        <v>2582.8000000000002</v>
      </c>
      <c r="K301" s="2">
        <v>2582750.75</v>
      </c>
      <c r="L301" s="1">
        <v>2582.8000000000002</v>
      </c>
      <c r="M301" s="2"/>
      <c r="N301" s="2"/>
      <c r="O301" s="2"/>
      <c r="P301" s="2"/>
      <c r="Q301" s="26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88.5" customHeight="1" x14ac:dyDescent="0.25">
      <c r="A302" s="28" t="s">
        <v>361</v>
      </c>
      <c r="B302" s="25" t="s">
        <v>244</v>
      </c>
      <c r="C302" s="25" t="s">
        <v>186</v>
      </c>
      <c r="D302" s="25" t="s">
        <v>22</v>
      </c>
      <c r="E302" s="25" t="s">
        <v>359</v>
      </c>
      <c r="F302" s="25" t="s">
        <v>42</v>
      </c>
      <c r="G302" s="2">
        <v>931349.25</v>
      </c>
      <c r="H302" s="1">
        <v>931.3</v>
      </c>
      <c r="I302" s="2">
        <v>931349.25</v>
      </c>
      <c r="J302" s="1">
        <v>931.3</v>
      </c>
      <c r="K302" s="2">
        <v>931349.25</v>
      </c>
      <c r="L302" s="1">
        <v>931.3</v>
      </c>
      <c r="M302" s="2"/>
      <c r="N302" s="2"/>
      <c r="O302" s="2"/>
      <c r="P302" s="2"/>
      <c r="Q302" s="26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63" x14ac:dyDescent="0.25">
      <c r="A303" s="15" t="s">
        <v>363</v>
      </c>
      <c r="B303" s="16" t="s">
        <v>362</v>
      </c>
      <c r="C303" s="16"/>
      <c r="D303" s="16"/>
      <c r="E303" s="16"/>
      <c r="F303" s="16"/>
      <c r="G303" s="10">
        <v>99988456.400000006</v>
      </c>
      <c r="H303" s="7">
        <f>H304+H317+H345</f>
        <v>99988.3</v>
      </c>
      <c r="I303" s="7">
        <f t="shared" ref="I303" si="344">I304+I317+I345</f>
        <v>104383013.40000001</v>
      </c>
      <c r="J303" s="7">
        <f>J304+J317+J345</f>
        <v>104383.09999999999</v>
      </c>
      <c r="K303" s="7">
        <f t="shared" ref="K303" si="345">K304+K317+K345</f>
        <v>104383013.40000001</v>
      </c>
      <c r="L303" s="7">
        <f t="shared" ref="L303" si="346">L304+L317+L345</f>
        <v>104383.09999999999</v>
      </c>
      <c r="M303" s="10"/>
      <c r="N303" s="10"/>
      <c r="O303" s="10"/>
      <c r="P303" s="10"/>
      <c r="Q303" s="17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x14ac:dyDescent="0.25">
      <c r="A304" s="15" t="s">
        <v>247</v>
      </c>
      <c r="B304" s="16" t="s">
        <v>362</v>
      </c>
      <c r="C304" s="16" t="s">
        <v>246</v>
      </c>
      <c r="D304" s="16" t="s">
        <v>20</v>
      </c>
      <c r="E304" s="16"/>
      <c r="F304" s="16"/>
      <c r="G304" s="10">
        <v>10119316</v>
      </c>
      <c r="H304" s="7">
        <f>H305+H311</f>
        <v>10119.299999999999</v>
      </c>
      <c r="I304" s="7">
        <f t="shared" ref="I304:J304" si="347">I305+I311</f>
        <v>11004100</v>
      </c>
      <c r="J304" s="7">
        <f t="shared" si="347"/>
        <v>11004.1</v>
      </c>
      <c r="K304" s="7">
        <f t="shared" ref="K304" si="348">K305+K311</f>
        <v>11004100</v>
      </c>
      <c r="L304" s="7">
        <f t="shared" ref="L304" si="349">L305+L311</f>
        <v>11004.1</v>
      </c>
      <c r="M304" s="10"/>
      <c r="N304" s="10"/>
      <c r="O304" s="10"/>
      <c r="P304" s="10"/>
      <c r="Q304" s="17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x14ac:dyDescent="0.25">
      <c r="A305" s="15" t="s">
        <v>312</v>
      </c>
      <c r="B305" s="16" t="s">
        <v>362</v>
      </c>
      <c r="C305" s="16" t="s">
        <v>246</v>
      </c>
      <c r="D305" s="16" t="s">
        <v>131</v>
      </c>
      <c r="E305" s="16"/>
      <c r="F305" s="16"/>
      <c r="G305" s="10">
        <v>9619316</v>
      </c>
      <c r="H305" s="7">
        <v>9619.2999999999993</v>
      </c>
      <c r="I305" s="10">
        <v>10004100</v>
      </c>
      <c r="J305" s="7">
        <v>10004.1</v>
      </c>
      <c r="K305" s="10">
        <v>10004100</v>
      </c>
      <c r="L305" s="7">
        <v>10004.1</v>
      </c>
      <c r="M305" s="10"/>
      <c r="N305" s="10"/>
      <c r="O305" s="10"/>
      <c r="P305" s="10"/>
      <c r="Q305" s="17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63" x14ac:dyDescent="0.25">
      <c r="A306" s="19" t="s">
        <v>364</v>
      </c>
      <c r="B306" s="20" t="s">
        <v>362</v>
      </c>
      <c r="C306" s="20" t="s">
        <v>246</v>
      </c>
      <c r="D306" s="20" t="s">
        <v>131</v>
      </c>
      <c r="E306" s="20" t="s">
        <v>365</v>
      </c>
      <c r="F306" s="20"/>
      <c r="G306" s="9">
        <v>9619316</v>
      </c>
      <c r="H306" s="8">
        <v>9619.2999999999993</v>
      </c>
      <c r="I306" s="9">
        <v>10004100</v>
      </c>
      <c r="J306" s="8">
        <v>10004.1</v>
      </c>
      <c r="K306" s="9">
        <v>10004100</v>
      </c>
      <c r="L306" s="8">
        <v>10004.1</v>
      </c>
      <c r="M306" s="9"/>
      <c r="N306" s="9"/>
      <c r="O306" s="9"/>
      <c r="P306" s="9"/>
      <c r="Q306" s="21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47.25" x14ac:dyDescent="0.25">
      <c r="A307" s="19" t="s">
        <v>366</v>
      </c>
      <c r="B307" s="20" t="s">
        <v>362</v>
      </c>
      <c r="C307" s="20" t="s">
        <v>246</v>
      </c>
      <c r="D307" s="20" t="s">
        <v>131</v>
      </c>
      <c r="E307" s="20" t="s">
        <v>367</v>
      </c>
      <c r="F307" s="20"/>
      <c r="G307" s="9">
        <v>9619316</v>
      </c>
      <c r="H307" s="8">
        <v>9619.2999999999993</v>
      </c>
      <c r="I307" s="9">
        <v>10004100</v>
      </c>
      <c r="J307" s="8">
        <v>10004.1</v>
      </c>
      <c r="K307" s="9">
        <v>10004100</v>
      </c>
      <c r="L307" s="8">
        <v>10004.1</v>
      </c>
      <c r="M307" s="9"/>
      <c r="N307" s="9"/>
      <c r="O307" s="9"/>
      <c r="P307" s="9"/>
      <c r="Q307" s="21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31.5" x14ac:dyDescent="0.25">
      <c r="A308" s="19" t="s">
        <v>368</v>
      </c>
      <c r="B308" s="20" t="s">
        <v>362</v>
      </c>
      <c r="C308" s="20" t="s">
        <v>246</v>
      </c>
      <c r="D308" s="20" t="s">
        <v>131</v>
      </c>
      <c r="E308" s="20" t="s">
        <v>369</v>
      </c>
      <c r="F308" s="20"/>
      <c r="G308" s="9">
        <v>9619316</v>
      </c>
      <c r="H308" s="8">
        <v>9619.2999999999993</v>
      </c>
      <c r="I308" s="9">
        <v>10004100</v>
      </c>
      <c r="J308" s="8">
        <v>10004.1</v>
      </c>
      <c r="K308" s="9">
        <v>10004100</v>
      </c>
      <c r="L308" s="8">
        <v>10004.1</v>
      </c>
      <c r="M308" s="9"/>
      <c r="N308" s="9"/>
      <c r="O308" s="9"/>
      <c r="P308" s="9"/>
      <c r="Q308" s="21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47.25" x14ac:dyDescent="0.25">
      <c r="A309" s="19" t="s">
        <v>255</v>
      </c>
      <c r="B309" s="20" t="s">
        <v>362</v>
      </c>
      <c r="C309" s="20" t="s">
        <v>246</v>
      </c>
      <c r="D309" s="20" t="s">
        <v>131</v>
      </c>
      <c r="E309" s="20" t="s">
        <v>370</v>
      </c>
      <c r="F309" s="20"/>
      <c r="G309" s="9">
        <v>9619316</v>
      </c>
      <c r="H309" s="8">
        <v>9619.2999999999993</v>
      </c>
      <c r="I309" s="9">
        <v>10004100</v>
      </c>
      <c r="J309" s="8">
        <v>10004.1</v>
      </c>
      <c r="K309" s="9">
        <v>10004100</v>
      </c>
      <c r="L309" s="8">
        <v>10004.1</v>
      </c>
      <c r="M309" s="9"/>
      <c r="N309" s="9"/>
      <c r="O309" s="9"/>
      <c r="P309" s="9"/>
      <c r="Q309" s="21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78.75" x14ac:dyDescent="0.25">
      <c r="A310" s="28" t="s">
        <v>257</v>
      </c>
      <c r="B310" s="25" t="s">
        <v>362</v>
      </c>
      <c r="C310" s="25" t="s">
        <v>246</v>
      </c>
      <c r="D310" s="25" t="s">
        <v>131</v>
      </c>
      <c r="E310" s="25" t="s">
        <v>370</v>
      </c>
      <c r="F310" s="25" t="s">
        <v>165</v>
      </c>
      <c r="G310" s="2">
        <v>9619316</v>
      </c>
      <c r="H310" s="1">
        <v>9619.2999999999993</v>
      </c>
      <c r="I310" s="2">
        <v>10004100</v>
      </c>
      <c r="J310" s="1">
        <v>10004.1</v>
      </c>
      <c r="K310" s="2">
        <v>10004100</v>
      </c>
      <c r="L310" s="1">
        <v>10004.1</v>
      </c>
      <c r="M310" s="2"/>
      <c r="N310" s="2"/>
      <c r="O310" s="2"/>
      <c r="P310" s="2"/>
      <c r="Q310" s="26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5.75" x14ac:dyDescent="0.25">
      <c r="A311" s="15" t="s">
        <v>317</v>
      </c>
      <c r="B311" s="16" t="s">
        <v>362</v>
      </c>
      <c r="C311" s="16" t="s">
        <v>246</v>
      </c>
      <c r="D311" s="16" t="s">
        <v>246</v>
      </c>
      <c r="E311" s="16"/>
      <c r="F311" s="16"/>
      <c r="G311" s="10">
        <v>500000</v>
      </c>
      <c r="H311" s="7">
        <v>500</v>
      </c>
      <c r="I311" s="10">
        <v>1000000</v>
      </c>
      <c r="J311" s="7">
        <v>1000</v>
      </c>
      <c r="K311" s="10">
        <v>1000000</v>
      </c>
      <c r="L311" s="7">
        <v>1000</v>
      </c>
      <c r="M311" s="10"/>
      <c r="N311" s="10"/>
      <c r="O311" s="10"/>
      <c r="P311" s="10"/>
      <c r="Q311" s="17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66.75" customHeight="1" x14ac:dyDescent="0.25">
      <c r="A312" s="19" t="s">
        <v>364</v>
      </c>
      <c r="B312" s="20" t="s">
        <v>362</v>
      </c>
      <c r="C312" s="20" t="s">
        <v>246</v>
      </c>
      <c r="D312" s="20" t="s">
        <v>246</v>
      </c>
      <c r="E312" s="20" t="s">
        <v>365</v>
      </c>
      <c r="F312" s="20"/>
      <c r="G312" s="9">
        <v>500000</v>
      </c>
      <c r="H312" s="8">
        <v>500</v>
      </c>
      <c r="I312" s="9">
        <v>1000000</v>
      </c>
      <c r="J312" s="8">
        <v>1000</v>
      </c>
      <c r="K312" s="9">
        <v>1000000</v>
      </c>
      <c r="L312" s="8">
        <v>1000</v>
      </c>
      <c r="M312" s="9"/>
      <c r="N312" s="9"/>
      <c r="O312" s="9"/>
      <c r="P312" s="9"/>
      <c r="Q312" s="21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47.25" x14ac:dyDescent="0.25">
      <c r="A313" s="19" t="s">
        <v>371</v>
      </c>
      <c r="B313" s="20" t="s">
        <v>362</v>
      </c>
      <c r="C313" s="20" t="s">
        <v>246</v>
      </c>
      <c r="D313" s="20" t="s">
        <v>246</v>
      </c>
      <c r="E313" s="20" t="s">
        <v>372</v>
      </c>
      <c r="F313" s="20"/>
      <c r="G313" s="9">
        <v>500000</v>
      </c>
      <c r="H313" s="8">
        <v>500</v>
      </c>
      <c r="I313" s="9">
        <v>1000000</v>
      </c>
      <c r="J313" s="8">
        <v>1000</v>
      </c>
      <c r="K313" s="9">
        <v>1000000</v>
      </c>
      <c r="L313" s="8">
        <v>1000</v>
      </c>
      <c r="M313" s="9"/>
      <c r="N313" s="9"/>
      <c r="O313" s="9"/>
      <c r="P313" s="9"/>
      <c r="Q313" s="21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31.5" x14ac:dyDescent="0.25">
      <c r="A314" s="19" t="s">
        <v>373</v>
      </c>
      <c r="B314" s="20" t="s">
        <v>362</v>
      </c>
      <c r="C314" s="20" t="s">
        <v>246</v>
      </c>
      <c r="D314" s="20" t="s">
        <v>246</v>
      </c>
      <c r="E314" s="20" t="s">
        <v>374</v>
      </c>
      <c r="F314" s="20"/>
      <c r="G314" s="9">
        <v>500000</v>
      </c>
      <c r="H314" s="8">
        <v>500</v>
      </c>
      <c r="I314" s="9">
        <v>1000000</v>
      </c>
      <c r="J314" s="8">
        <v>1000</v>
      </c>
      <c r="K314" s="9">
        <v>1000000</v>
      </c>
      <c r="L314" s="8">
        <v>1000</v>
      </c>
      <c r="M314" s="9"/>
      <c r="N314" s="9"/>
      <c r="O314" s="9"/>
      <c r="P314" s="9"/>
      <c r="Q314" s="21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31.5" x14ac:dyDescent="0.25">
      <c r="A315" s="19" t="s">
        <v>375</v>
      </c>
      <c r="B315" s="20" t="s">
        <v>362</v>
      </c>
      <c r="C315" s="20" t="s">
        <v>246</v>
      </c>
      <c r="D315" s="20" t="s">
        <v>246</v>
      </c>
      <c r="E315" s="20" t="s">
        <v>376</v>
      </c>
      <c r="F315" s="20"/>
      <c r="G315" s="9">
        <v>500000</v>
      </c>
      <c r="H315" s="8">
        <v>500</v>
      </c>
      <c r="I315" s="9">
        <v>1000000</v>
      </c>
      <c r="J315" s="8">
        <v>1000</v>
      </c>
      <c r="K315" s="9">
        <v>1000000</v>
      </c>
      <c r="L315" s="8">
        <v>1000</v>
      </c>
      <c r="M315" s="9"/>
      <c r="N315" s="9"/>
      <c r="O315" s="9"/>
      <c r="P315" s="9"/>
      <c r="Q315" s="21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63" x14ac:dyDescent="0.25">
      <c r="A316" s="28" t="s">
        <v>377</v>
      </c>
      <c r="B316" s="25" t="s">
        <v>362</v>
      </c>
      <c r="C316" s="25" t="s">
        <v>246</v>
      </c>
      <c r="D316" s="25" t="s">
        <v>246</v>
      </c>
      <c r="E316" s="25" t="s">
        <v>376</v>
      </c>
      <c r="F316" s="25" t="s">
        <v>165</v>
      </c>
      <c r="G316" s="2">
        <v>500000</v>
      </c>
      <c r="H316" s="1">
        <v>500</v>
      </c>
      <c r="I316" s="2">
        <v>1000000</v>
      </c>
      <c r="J316" s="1">
        <v>1000</v>
      </c>
      <c r="K316" s="2">
        <v>1000000</v>
      </c>
      <c r="L316" s="1">
        <v>1000</v>
      </c>
      <c r="M316" s="2"/>
      <c r="N316" s="2"/>
      <c r="O316" s="2"/>
      <c r="P316" s="2"/>
      <c r="Q316" s="26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5.75" x14ac:dyDescent="0.25">
      <c r="A317" s="15" t="s">
        <v>379</v>
      </c>
      <c r="B317" s="16" t="s">
        <v>362</v>
      </c>
      <c r="C317" s="16" t="s">
        <v>378</v>
      </c>
      <c r="D317" s="16" t="s">
        <v>20</v>
      </c>
      <c r="E317" s="16"/>
      <c r="F317" s="16"/>
      <c r="G317" s="10">
        <v>85427140.400000006</v>
      </c>
      <c r="H317" s="7">
        <f>H318+H329</f>
        <v>85427</v>
      </c>
      <c r="I317" s="7">
        <f t="shared" ref="I317:J317" si="350">I318+I329</f>
        <v>88811233.400000006</v>
      </c>
      <c r="J317" s="7">
        <f t="shared" si="350"/>
        <v>88811.299999999988</v>
      </c>
      <c r="K317" s="7">
        <f t="shared" ref="K317" si="351">K318+K329</f>
        <v>88811233.400000006</v>
      </c>
      <c r="L317" s="7">
        <f t="shared" ref="L317" si="352">L318+L329</f>
        <v>88811.299999999988</v>
      </c>
      <c r="M317" s="10"/>
      <c r="N317" s="10"/>
      <c r="O317" s="10"/>
      <c r="P317" s="10"/>
      <c r="Q317" s="17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x14ac:dyDescent="0.25">
      <c r="A318" s="15" t="s">
        <v>380</v>
      </c>
      <c r="B318" s="16" t="s">
        <v>362</v>
      </c>
      <c r="C318" s="16" t="s">
        <v>378</v>
      </c>
      <c r="D318" s="16" t="s">
        <v>19</v>
      </c>
      <c r="E318" s="16"/>
      <c r="F318" s="16"/>
      <c r="G318" s="10">
        <v>63500762</v>
      </c>
      <c r="H318" s="7">
        <f>H319</f>
        <v>63500.7</v>
      </c>
      <c r="I318" s="7">
        <f t="shared" ref="I318" si="353">I319</f>
        <v>66024863</v>
      </c>
      <c r="J318" s="7">
        <f>J319</f>
        <v>66024.899999999994</v>
      </c>
      <c r="K318" s="7">
        <f t="shared" ref="K318" si="354">K319</f>
        <v>66024863</v>
      </c>
      <c r="L318" s="7">
        <f t="shared" ref="L318" si="355">L319</f>
        <v>66024.899999999994</v>
      </c>
      <c r="M318" s="10"/>
      <c r="N318" s="10"/>
      <c r="O318" s="10"/>
      <c r="P318" s="10"/>
      <c r="Q318" s="17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64.5" customHeight="1" x14ac:dyDescent="0.25">
      <c r="A319" s="19" t="s">
        <v>364</v>
      </c>
      <c r="B319" s="20" t="s">
        <v>362</v>
      </c>
      <c r="C319" s="20" t="s">
        <v>378</v>
      </c>
      <c r="D319" s="20" t="s">
        <v>19</v>
      </c>
      <c r="E319" s="20" t="s">
        <v>365</v>
      </c>
      <c r="F319" s="20"/>
      <c r="G319" s="9">
        <v>63500762</v>
      </c>
      <c r="H319" s="8">
        <f>H320</f>
        <v>63500.7</v>
      </c>
      <c r="I319" s="8">
        <f t="shared" ref="I319:J319" si="356">I320</f>
        <v>66024863</v>
      </c>
      <c r="J319" s="8">
        <f t="shared" si="356"/>
        <v>66024.899999999994</v>
      </c>
      <c r="K319" s="8">
        <f t="shared" ref="K319" si="357">K320</f>
        <v>66024863</v>
      </c>
      <c r="L319" s="8">
        <f t="shared" ref="L319" si="358">L320</f>
        <v>66024.899999999994</v>
      </c>
      <c r="M319" s="9"/>
      <c r="N319" s="9"/>
      <c r="O319" s="9"/>
      <c r="P319" s="9"/>
      <c r="Q319" s="21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47.25" x14ac:dyDescent="0.25">
      <c r="A320" s="19" t="s">
        <v>366</v>
      </c>
      <c r="B320" s="20" t="s">
        <v>362</v>
      </c>
      <c r="C320" s="20" t="s">
        <v>378</v>
      </c>
      <c r="D320" s="20" t="s">
        <v>19</v>
      </c>
      <c r="E320" s="20" t="s">
        <v>367</v>
      </c>
      <c r="F320" s="20"/>
      <c r="G320" s="9">
        <v>63500762</v>
      </c>
      <c r="H320" s="8">
        <f>H321+H326</f>
        <v>63500.7</v>
      </c>
      <c r="I320" s="8">
        <f t="shared" ref="I320" si="359">I321+I326</f>
        <v>66024863</v>
      </c>
      <c r="J320" s="8">
        <f>J321+J326</f>
        <v>66024.899999999994</v>
      </c>
      <c r="K320" s="8">
        <f t="shared" ref="K320" si="360">K321+K326</f>
        <v>66024863</v>
      </c>
      <c r="L320" s="8">
        <f t="shared" ref="L320" si="361">L321+L326</f>
        <v>66024.899999999994</v>
      </c>
      <c r="M320" s="9"/>
      <c r="N320" s="9"/>
      <c r="O320" s="9"/>
      <c r="P320" s="9"/>
      <c r="Q320" s="21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31.5" x14ac:dyDescent="0.25">
      <c r="A321" s="19" t="s">
        <v>381</v>
      </c>
      <c r="B321" s="20" t="s">
        <v>362</v>
      </c>
      <c r="C321" s="20" t="s">
        <v>378</v>
      </c>
      <c r="D321" s="20" t="s">
        <v>19</v>
      </c>
      <c r="E321" s="20" t="s">
        <v>382</v>
      </c>
      <c r="F321" s="20"/>
      <c r="G321" s="9">
        <v>44078619</v>
      </c>
      <c r="H321" s="8">
        <f>H322+H324</f>
        <v>44078.6</v>
      </c>
      <c r="I321" s="8">
        <f t="shared" ref="I321" si="362">I322+I324</f>
        <v>45825763</v>
      </c>
      <c r="J321" s="8">
        <f>J322+J324</f>
        <v>45825.8</v>
      </c>
      <c r="K321" s="8">
        <f t="shared" ref="K321:L321" si="363">K322+K324</f>
        <v>45825763</v>
      </c>
      <c r="L321" s="8">
        <f t="shared" si="363"/>
        <v>45825.8</v>
      </c>
      <c r="M321" s="9"/>
      <c r="N321" s="9"/>
      <c r="O321" s="9"/>
      <c r="P321" s="9"/>
      <c r="Q321" s="21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x14ac:dyDescent="0.25">
      <c r="A322" s="19" t="s">
        <v>383</v>
      </c>
      <c r="B322" s="20" t="s">
        <v>362</v>
      </c>
      <c r="C322" s="20" t="s">
        <v>378</v>
      </c>
      <c r="D322" s="20" t="s">
        <v>19</v>
      </c>
      <c r="E322" s="20" t="s">
        <v>384</v>
      </c>
      <c r="F322" s="20"/>
      <c r="G322" s="9">
        <v>400000</v>
      </c>
      <c r="H322" s="8">
        <v>400</v>
      </c>
      <c r="I322" s="9">
        <v>400000</v>
      </c>
      <c r="J322" s="8">
        <f>J323</f>
        <v>400</v>
      </c>
      <c r="K322" s="8">
        <f t="shared" ref="K322:L322" si="364">K323</f>
        <v>400000</v>
      </c>
      <c r="L322" s="8">
        <f t="shared" si="364"/>
        <v>400</v>
      </c>
      <c r="M322" s="9"/>
      <c r="N322" s="9"/>
      <c r="O322" s="9"/>
      <c r="P322" s="9"/>
      <c r="Q322" s="21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70.5" customHeight="1" x14ac:dyDescent="0.25">
      <c r="A323" s="28" t="s">
        <v>385</v>
      </c>
      <c r="B323" s="25" t="s">
        <v>362</v>
      </c>
      <c r="C323" s="25" t="s">
        <v>378</v>
      </c>
      <c r="D323" s="25" t="s">
        <v>19</v>
      </c>
      <c r="E323" s="25" t="s">
        <v>384</v>
      </c>
      <c r="F323" s="25" t="s">
        <v>165</v>
      </c>
      <c r="G323" s="2">
        <v>400000</v>
      </c>
      <c r="H323" s="1">
        <v>400</v>
      </c>
      <c r="I323" s="2">
        <v>400000</v>
      </c>
      <c r="J323" s="1">
        <v>400</v>
      </c>
      <c r="K323" s="2">
        <v>400000</v>
      </c>
      <c r="L323" s="1">
        <v>400</v>
      </c>
      <c r="M323" s="2"/>
      <c r="N323" s="2"/>
      <c r="O323" s="2"/>
      <c r="P323" s="2"/>
      <c r="Q323" s="26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47.25" x14ac:dyDescent="0.25">
      <c r="A324" s="19" t="s">
        <v>255</v>
      </c>
      <c r="B324" s="20" t="s">
        <v>362</v>
      </c>
      <c r="C324" s="20" t="s">
        <v>378</v>
      </c>
      <c r="D324" s="20" t="s">
        <v>19</v>
      </c>
      <c r="E324" s="20" t="s">
        <v>386</v>
      </c>
      <c r="F324" s="20"/>
      <c r="G324" s="9">
        <v>43678619</v>
      </c>
      <c r="H324" s="8">
        <v>43678.6</v>
      </c>
      <c r="I324" s="9">
        <v>45425763</v>
      </c>
      <c r="J324" s="8">
        <f>J325</f>
        <v>45425.8</v>
      </c>
      <c r="K324" s="8">
        <f t="shared" ref="K324:L324" si="365">K325</f>
        <v>45425763</v>
      </c>
      <c r="L324" s="8">
        <f t="shared" si="365"/>
        <v>45425.8</v>
      </c>
      <c r="M324" s="9"/>
      <c r="N324" s="9"/>
      <c r="O324" s="9"/>
      <c r="P324" s="9"/>
      <c r="Q324" s="21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78.75" customHeight="1" x14ac:dyDescent="0.25">
      <c r="A325" s="28" t="s">
        <v>257</v>
      </c>
      <c r="B325" s="25" t="s">
        <v>362</v>
      </c>
      <c r="C325" s="25" t="s">
        <v>378</v>
      </c>
      <c r="D325" s="25" t="s">
        <v>19</v>
      </c>
      <c r="E325" s="25" t="s">
        <v>386</v>
      </c>
      <c r="F325" s="25" t="s">
        <v>165</v>
      </c>
      <c r="G325" s="2">
        <v>43678619</v>
      </c>
      <c r="H325" s="1">
        <v>43678.6</v>
      </c>
      <c r="I325" s="2">
        <v>45425763</v>
      </c>
      <c r="J325" s="1">
        <v>45425.8</v>
      </c>
      <c r="K325" s="2">
        <v>45425763</v>
      </c>
      <c r="L325" s="1">
        <v>45425.8</v>
      </c>
      <c r="M325" s="2"/>
      <c r="N325" s="2"/>
      <c r="O325" s="2"/>
      <c r="P325" s="2"/>
      <c r="Q325" s="26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31.5" x14ac:dyDescent="0.25">
      <c r="A326" s="19" t="s">
        <v>387</v>
      </c>
      <c r="B326" s="20" t="s">
        <v>362</v>
      </c>
      <c r="C326" s="20" t="s">
        <v>378</v>
      </c>
      <c r="D326" s="20" t="s">
        <v>19</v>
      </c>
      <c r="E326" s="20" t="s">
        <v>388</v>
      </c>
      <c r="F326" s="20"/>
      <c r="G326" s="9">
        <v>19422143</v>
      </c>
      <c r="H326" s="8">
        <v>19422.099999999999</v>
      </c>
      <c r="I326" s="9">
        <v>20199100</v>
      </c>
      <c r="J326" s="8">
        <f>J327</f>
        <v>20199.099999999999</v>
      </c>
      <c r="K326" s="8">
        <f t="shared" ref="K326:L326" si="366">K327</f>
        <v>20199100</v>
      </c>
      <c r="L326" s="8">
        <f t="shared" si="366"/>
        <v>20199.099999999999</v>
      </c>
      <c r="M326" s="9"/>
      <c r="N326" s="9"/>
      <c r="O326" s="9"/>
      <c r="P326" s="9"/>
      <c r="Q326" s="21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47.25" x14ac:dyDescent="0.25">
      <c r="A327" s="19" t="s">
        <v>255</v>
      </c>
      <c r="B327" s="20" t="s">
        <v>362</v>
      </c>
      <c r="C327" s="20" t="s">
        <v>378</v>
      </c>
      <c r="D327" s="20" t="s">
        <v>19</v>
      </c>
      <c r="E327" s="20" t="s">
        <v>389</v>
      </c>
      <c r="F327" s="20"/>
      <c r="G327" s="9">
        <v>19422143</v>
      </c>
      <c r="H327" s="8">
        <v>19422.099999999999</v>
      </c>
      <c r="I327" s="9">
        <v>20199100</v>
      </c>
      <c r="J327" s="8">
        <f>J328</f>
        <v>20199.099999999999</v>
      </c>
      <c r="K327" s="8">
        <f t="shared" ref="K327:L327" si="367">K328</f>
        <v>20199100</v>
      </c>
      <c r="L327" s="8">
        <f t="shared" si="367"/>
        <v>20199.099999999999</v>
      </c>
      <c r="M327" s="9"/>
      <c r="N327" s="9"/>
      <c r="O327" s="9"/>
      <c r="P327" s="9"/>
      <c r="Q327" s="21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78.75" x14ac:dyDescent="0.25">
      <c r="A328" s="28" t="s">
        <v>257</v>
      </c>
      <c r="B328" s="25" t="s">
        <v>362</v>
      </c>
      <c r="C328" s="25" t="s">
        <v>378</v>
      </c>
      <c r="D328" s="25" t="s">
        <v>19</v>
      </c>
      <c r="E328" s="25" t="s">
        <v>389</v>
      </c>
      <c r="F328" s="25" t="s">
        <v>165</v>
      </c>
      <c r="G328" s="2">
        <v>19422143</v>
      </c>
      <c r="H328" s="1">
        <v>19422.099999999999</v>
      </c>
      <c r="I328" s="2">
        <v>20199100</v>
      </c>
      <c r="J328" s="1">
        <v>20199.099999999999</v>
      </c>
      <c r="K328" s="2">
        <v>20199100</v>
      </c>
      <c r="L328" s="1">
        <v>20199.099999999999</v>
      </c>
      <c r="M328" s="2"/>
      <c r="N328" s="2"/>
      <c r="O328" s="2"/>
      <c r="P328" s="2"/>
      <c r="Q328" s="26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31.5" x14ac:dyDescent="0.25">
      <c r="A329" s="15" t="s">
        <v>390</v>
      </c>
      <c r="B329" s="16" t="s">
        <v>362</v>
      </c>
      <c r="C329" s="16" t="s">
        <v>378</v>
      </c>
      <c r="D329" s="16" t="s">
        <v>64</v>
      </c>
      <c r="E329" s="16"/>
      <c r="F329" s="16"/>
      <c r="G329" s="10">
        <v>21926378.399999999</v>
      </c>
      <c r="H329" s="7">
        <f>H330</f>
        <v>21926.3</v>
      </c>
      <c r="I329" s="7">
        <f t="shared" ref="I329:J329" si="368">I330</f>
        <v>22786370.399999999</v>
      </c>
      <c r="J329" s="7">
        <f t="shared" si="368"/>
        <v>22786.400000000001</v>
      </c>
      <c r="K329" s="7">
        <f t="shared" ref="K329" si="369">K330</f>
        <v>22786370.399999999</v>
      </c>
      <c r="L329" s="7">
        <f t="shared" ref="L329" si="370">L330</f>
        <v>22786.400000000001</v>
      </c>
      <c r="M329" s="10"/>
      <c r="N329" s="10"/>
      <c r="O329" s="10"/>
      <c r="P329" s="10"/>
      <c r="Q329" s="17"/>
      <c r="R329" s="18"/>
      <c r="S329" s="18"/>
      <c r="T329" s="18"/>
      <c r="U329" s="18"/>
      <c r="V329" s="18"/>
      <c r="W329" s="18"/>
      <c r="X329" s="18"/>
      <c r="Y329" s="18"/>
      <c r="Z329" s="30"/>
    </row>
    <row r="330" spans="1:26" ht="63" x14ac:dyDescent="0.25">
      <c r="A330" s="19" t="s">
        <v>364</v>
      </c>
      <c r="B330" s="20" t="s">
        <v>362</v>
      </c>
      <c r="C330" s="20" t="s">
        <v>378</v>
      </c>
      <c r="D330" s="20" t="s">
        <v>64</v>
      </c>
      <c r="E330" s="20" t="s">
        <v>365</v>
      </c>
      <c r="F330" s="20"/>
      <c r="G330" s="9">
        <v>21926378.399999999</v>
      </c>
      <c r="H330" s="8">
        <f>H331</f>
        <v>21926.3</v>
      </c>
      <c r="I330" s="8">
        <f t="shared" ref="I330:J330" si="371">I331</f>
        <v>22786370.399999999</v>
      </c>
      <c r="J330" s="8">
        <f t="shared" si="371"/>
        <v>22786.400000000001</v>
      </c>
      <c r="K330" s="8">
        <f t="shared" ref="K330" si="372">K331</f>
        <v>22786370.399999999</v>
      </c>
      <c r="L330" s="8">
        <f t="shared" ref="L330" si="373">L331</f>
        <v>22786.400000000001</v>
      </c>
      <c r="M330" s="9"/>
      <c r="N330" s="9"/>
      <c r="O330" s="9"/>
      <c r="P330" s="9"/>
      <c r="Q330" s="21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47.25" x14ac:dyDescent="0.25">
      <c r="A331" s="19" t="s">
        <v>366</v>
      </c>
      <c r="B331" s="20" t="s">
        <v>362</v>
      </c>
      <c r="C331" s="20" t="s">
        <v>378</v>
      </c>
      <c r="D331" s="20" t="s">
        <v>64</v>
      </c>
      <c r="E331" s="20" t="s">
        <v>367</v>
      </c>
      <c r="F331" s="20"/>
      <c r="G331" s="9">
        <v>21926378.399999999</v>
      </c>
      <c r="H331" s="8">
        <f>H332+H340</f>
        <v>21926.3</v>
      </c>
      <c r="I331" s="8">
        <f t="shared" ref="I331" si="374">I332+I340</f>
        <v>22786370.399999999</v>
      </c>
      <c r="J331" s="8">
        <f>J332+J340</f>
        <v>22786.400000000001</v>
      </c>
      <c r="K331" s="8">
        <f t="shared" ref="K331" si="375">K332+K340</f>
        <v>22786370.399999999</v>
      </c>
      <c r="L331" s="8">
        <f t="shared" ref="L331" si="376">L332+L340</f>
        <v>22786.400000000001</v>
      </c>
      <c r="M331" s="9"/>
      <c r="N331" s="9"/>
      <c r="O331" s="9"/>
      <c r="P331" s="9"/>
      <c r="Q331" s="21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31.5" x14ac:dyDescent="0.25">
      <c r="A332" s="19" t="s">
        <v>391</v>
      </c>
      <c r="B332" s="20" t="s">
        <v>362</v>
      </c>
      <c r="C332" s="20" t="s">
        <v>378</v>
      </c>
      <c r="D332" s="20" t="s">
        <v>64</v>
      </c>
      <c r="E332" s="20" t="s">
        <v>392</v>
      </c>
      <c r="F332" s="20"/>
      <c r="G332" s="9">
        <v>6631378.4000000004</v>
      </c>
      <c r="H332" s="8">
        <f>H333+H336+H338</f>
        <v>6631.3</v>
      </c>
      <c r="I332" s="8">
        <f t="shared" ref="I332:L332" si="377">I333+I336+I338</f>
        <v>6888570.4000000004</v>
      </c>
      <c r="J332" s="8">
        <f>J333+J336+J338</f>
        <v>6888.6</v>
      </c>
      <c r="K332" s="8">
        <f t="shared" si="377"/>
        <v>6888570.4000000004</v>
      </c>
      <c r="L332" s="8">
        <f t="shared" si="377"/>
        <v>6888.6</v>
      </c>
      <c r="M332" s="9"/>
      <c r="N332" s="9"/>
      <c r="O332" s="9"/>
      <c r="P332" s="9"/>
      <c r="Q332" s="21"/>
      <c r="R332" s="22"/>
      <c r="S332" s="22"/>
      <c r="T332" s="22"/>
      <c r="U332" s="22"/>
      <c r="V332" s="22"/>
      <c r="W332" s="22"/>
      <c r="X332" s="22"/>
      <c r="Y332" s="22"/>
      <c r="Z332" s="23"/>
    </row>
    <row r="333" spans="1:26" ht="15.75" x14ac:dyDescent="0.25">
      <c r="A333" s="19" t="s">
        <v>70</v>
      </c>
      <c r="B333" s="20" t="s">
        <v>362</v>
      </c>
      <c r="C333" s="20" t="s">
        <v>378</v>
      </c>
      <c r="D333" s="20" t="s">
        <v>64</v>
      </c>
      <c r="E333" s="20" t="s">
        <v>393</v>
      </c>
      <c r="F333" s="20"/>
      <c r="G333" s="9">
        <v>208218.4</v>
      </c>
      <c r="H333" s="8">
        <f>H334+H335</f>
        <v>208.2</v>
      </c>
      <c r="I333" s="8">
        <f t="shared" ref="I333" si="378">I334+I335</f>
        <v>208218.4</v>
      </c>
      <c r="J333" s="8">
        <f>J334+J335</f>
        <v>208.2</v>
      </c>
      <c r="K333" s="8">
        <f t="shared" ref="K333" si="379">K334+K335</f>
        <v>208218.4</v>
      </c>
      <c r="L333" s="8">
        <f t="shared" ref="L333" si="380">L334+L335</f>
        <v>208.2</v>
      </c>
      <c r="M333" s="9"/>
      <c r="N333" s="9"/>
      <c r="O333" s="9"/>
      <c r="P333" s="9"/>
      <c r="Q333" s="21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47.25" x14ac:dyDescent="0.25">
      <c r="A334" s="28" t="s">
        <v>72</v>
      </c>
      <c r="B334" s="25" t="s">
        <v>362</v>
      </c>
      <c r="C334" s="25" t="s">
        <v>378</v>
      </c>
      <c r="D334" s="25" t="s">
        <v>64</v>
      </c>
      <c r="E334" s="25" t="s">
        <v>393</v>
      </c>
      <c r="F334" s="25" t="s">
        <v>42</v>
      </c>
      <c r="G334" s="2">
        <v>166218.4</v>
      </c>
      <c r="H334" s="1">
        <v>166.2</v>
      </c>
      <c r="I334" s="2">
        <v>166218.4</v>
      </c>
      <c r="J334" s="1">
        <v>166.2</v>
      </c>
      <c r="K334" s="2">
        <v>166218.4</v>
      </c>
      <c r="L334" s="1">
        <v>166.2</v>
      </c>
      <c r="M334" s="2"/>
      <c r="N334" s="2"/>
      <c r="O334" s="2"/>
      <c r="P334" s="2"/>
      <c r="Q334" s="26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31.5" x14ac:dyDescent="0.25">
      <c r="A335" s="28" t="s">
        <v>73</v>
      </c>
      <c r="B335" s="25" t="s">
        <v>362</v>
      </c>
      <c r="C335" s="25" t="s">
        <v>378</v>
      </c>
      <c r="D335" s="25" t="s">
        <v>64</v>
      </c>
      <c r="E335" s="25" t="s">
        <v>393</v>
      </c>
      <c r="F335" s="25" t="s">
        <v>44</v>
      </c>
      <c r="G335" s="2">
        <v>42000</v>
      </c>
      <c r="H335" s="1">
        <v>42</v>
      </c>
      <c r="I335" s="2">
        <v>42000</v>
      </c>
      <c r="J335" s="1">
        <v>42</v>
      </c>
      <c r="K335" s="2">
        <v>42000</v>
      </c>
      <c r="L335" s="1">
        <v>42</v>
      </c>
      <c r="M335" s="2"/>
      <c r="N335" s="2"/>
      <c r="O335" s="2"/>
      <c r="P335" s="2"/>
      <c r="Q335" s="26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47.25" x14ac:dyDescent="0.25">
      <c r="A336" s="19" t="s">
        <v>30</v>
      </c>
      <c r="B336" s="20" t="s">
        <v>362</v>
      </c>
      <c r="C336" s="20" t="s">
        <v>378</v>
      </c>
      <c r="D336" s="20" t="s">
        <v>64</v>
      </c>
      <c r="E336" s="20" t="s">
        <v>394</v>
      </c>
      <c r="F336" s="20"/>
      <c r="G336" s="9">
        <v>1720338</v>
      </c>
      <c r="H336" s="8">
        <v>1720.3</v>
      </c>
      <c r="I336" s="9">
        <v>1789152</v>
      </c>
      <c r="J336" s="8">
        <f>J337</f>
        <v>1789.2</v>
      </c>
      <c r="K336" s="8">
        <f t="shared" ref="K336:L336" si="381">K337</f>
        <v>1789152</v>
      </c>
      <c r="L336" s="8">
        <f t="shared" si="381"/>
        <v>1789.2</v>
      </c>
      <c r="M336" s="9"/>
      <c r="N336" s="9"/>
      <c r="O336" s="9"/>
      <c r="P336" s="9"/>
      <c r="Q336" s="21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36.5" customHeight="1" x14ac:dyDescent="0.25">
      <c r="A337" s="24" t="s">
        <v>32</v>
      </c>
      <c r="B337" s="25" t="s">
        <v>362</v>
      </c>
      <c r="C337" s="25" t="s">
        <v>378</v>
      </c>
      <c r="D337" s="25" t="s">
        <v>64</v>
      </c>
      <c r="E337" s="25" t="s">
        <v>394</v>
      </c>
      <c r="F337" s="25" t="s">
        <v>33</v>
      </c>
      <c r="G337" s="2">
        <v>1720338</v>
      </c>
      <c r="H337" s="1">
        <v>1720.3</v>
      </c>
      <c r="I337" s="2">
        <v>1789152</v>
      </c>
      <c r="J337" s="1">
        <v>1789.2</v>
      </c>
      <c r="K337" s="2">
        <v>1789152</v>
      </c>
      <c r="L337" s="1">
        <v>1789.2</v>
      </c>
      <c r="M337" s="2"/>
      <c r="N337" s="2"/>
      <c r="O337" s="2"/>
      <c r="P337" s="2"/>
      <c r="Q337" s="26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31.5" x14ac:dyDescent="0.25">
      <c r="A338" s="19" t="s">
        <v>34</v>
      </c>
      <c r="B338" s="20" t="s">
        <v>362</v>
      </c>
      <c r="C338" s="20" t="s">
        <v>378</v>
      </c>
      <c r="D338" s="20" t="s">
        <v>64</v>
      </c>
      <c r="E338" s="20" t="s">
        <v>395</v>
      </c>
      <c r="F338" s="20"/>
      <c r="G338" s="9">
        <v>4702822</v>
      </c>
      <c r="H338" s="8">
        <v>4702.8</v>
      </c>
      <c r="I338" s="9">
        <v>4891200</v>
      </c>
      <c r="J338" s="8">
        <f>J339</f>
        <v>4891.2</v>
      </c>
      <c r="K338" s="8">
        <f t="shared" ref="K338:L338" si="382">K339</f>
        <v>4891200</v>
      </c>
      <c r="L338" s="8">
        <f t="shared" si="382"/>
        <v>4891.2</v>
      </c>
      <c r="M338" s="9"/>
      <c r="N338" s="9"/>
      <c r="O338" s="9"/>
      <c r="P338" s="9"/>
      <c r="Q338" s="21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94.5" x14ac:dyDescent="0.25">
      <c r="A339" s="28" t="s">
        <v>36</v>
      </c>
      <c r="B339" s="25" t="s">
        <v>362</v>
      </c>
      <c r="C339" s="25" t="s">
        <v>378</v>
      </c>
      <c r="D339" s="25" t="s">
        <v>64</v>
      </c>
      <c r="E339" s="25" t="s">
        <v>395</v>
      </c>
      <c r="F339" s="25" t="s">
        <v>33</v>
      </c>
      <c r="G339" s="2">
        <v>4702822</v>
      </c>
      <c r="H339" s="1">
        <v>4702.8</v>
      </c>
      <c r="I339" s="2">
        <v>4891200</v>
      </c>
      <c r="J339" s="1">
        <v>4891.2</v>
      </c>
      <c r="K339" s="2">
        <v>4891200</v>
      </c>
      <c r="L339" s="1">
        <v>4891.2</v>
      </c>
      <c r="M339" s="2"/>
      <c r="N339" s="2"/>
      <c r="O339" s="2"/>
      <c r="P339" s="2"/>
      <c r="Q339" s="26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31.5" x14ac:dyDescent="0.25">
      <c r="A340" s="19" t="s">
        <v>396</v>
      </c>
      <c r="B340" s="20" t="s">
        <v>362</v>
      </c>
      <c r="C340" s="20" t="s">
        <v>378</v>
      </c>
      <c r="D340" s="20" t="s">
        <v>64</v>
      </c>
      <c r="E340" s="20" t="s">
        <v>397</v>
      </c>
      <c r="F340" s="20"/>
      <c r="G340" s="9">
        <v>15295000</v>
      </c>
      <c r="H340" s="8">
        <f>H341+H343</f>
        <v>15295</v>
      </c>
      <c r="I340" s="8">
        <f t="shared" ref="I340" si="383">I341+I343</f>
        <v>15897800</v>
      </c>
      <c r="J340" s="8">
        <f>J341+J343</f>
        <v>15897.8</v>
      </c>
      <c r="K340" s="8">
        <f t="shared" ref="K340:L340" si="384">K341+K343</f>
        <v>15897800</v>
      </c>
      <c r="L340" s="8">
        <f t="shared" si="384"/>
        <v>15897.8</v>
      </c>
      <c r="M340" s="9"/>
      <c r="N340" s="9"/>
      <c r="O340" s="9"/>
      <c r="P340" s="9"/>
      <c r="Q340" s="21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31.5" x14ac:dyDescent="0.25">
      <c r="A341" s="19" t="s">
        <v>398</v>
      </c>
      <c r="B341" s="20" t="s">
        <v>362</v>
      </c>
      <c r="C341" s="20" t="s">
        <v>378</v>
      </c>
      <c r="D341" s="20" t="s">
        <v>64</v>
      </c>
      <c r="E341" s="20" t="s">
        <v>399</v>
      </c>
      <c r="F341" s="20"/>
      <c r="G341" s="9">
        <v>225000</v>
      </c>
      <c r="H341" s="8">
        <v>225</v>
      </c>
      <c r="I341" s="9">
        <v>225000</v>
      </c>
      <c r="J341" s="8">
        <f>J342</f>
        <v>225</v>
      </c>
      <c r="K341" s="8">
        <f t="shared" ref="K341:L341" si="385">K342</f>
        <v>225000</v>
      </c>
      <c r="L341" s="8">
        <f t="shared" si="385"/>
        <v>225</v>
      </c>
      <c r="M341" s="9"/>
      <c r="N341" s="9"/>
      <c r="O341" s="9"/>
      <c r="P341" s="9"/>
      <c r="Q341" s="21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64.5" customHeight="1" x14ac:dyDescent="0.25">
      <c r="A342" s="28" t="s">
        <v>400</v>
      </c>
      <c r="B342" s="25" t="s">
        <v>362</v>
      </c>
      <c r="C342" s="25" t="s">
        <v>378</v>
      </c>
      <c r="D342" s="25" t="s">
        <v>64</v>
      </c>
      <c r="E342" s="25" t="s">
        <v>399</v>
      </c>
      <c r="F342" s="25" t="s">
        <v>42</v>
      </c>
      <c r="G342" s="2">
        <v>225000</v>
      </c>
      <c r="H342" s="1">
        <v>225</v>
      </c>
      <c r="I342" s="2">
        <v>225000</v>
      </c>
      <c r="J342" s="1">
        <v>225</v>
      </c>
      <c r="K342" s="2">
        <v>225000</v>
      </c>
      <c r="L342" s="1">
        <v>225</v>
      </c>
      <c r="M342" s="2"/>
      <c r="N342" s="2"/>
      <c r="O342" s="2"/>
      <c r="P342" s="2"/>
      <c r="Q342" s="26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31.5" x14ac:dyDescent="0.25">
      <c r="A343" s="19" t="s">
        <v>127</v>
      </c>
      <c r="B343" s="20" t="s">
        <v>362</v>
      </c>
      <c r="C343" s="20" t="s">
        <v>378</v>
      </c>
      <c r="D343" s="20" t="s">
        <v>64</v>
      </c>
      <c r="E343" s="20" t="s">
        <v>401</v>
      </c>
      <c r="F343" s="20"/>
      <c r="G343" s="9">
        <v>15070000</v>
      </c>
      <c r="H343" s="8">
        <v>15070</v>
      </c>
      <c r="I343" s="9">
        <v>15672800</v>
      </c>
      <c r="J343" s="8">
        <f>J344</f>
        <v>15672.8</v>
      </c>
      <c r="K343" s="8">
        <f t="shared" ref="K343:L343" si="386">K344</f>
        <v>15672800</v>
      </c>
      <c r="L343" s="8">
        <f t="shared" si="386"/>
        <v>15672.8</v>
      </c>
      <c r="M343" s="9"/>
      <c r="N343" s="9"/>
      <c r="O343" s="9"/>
      <c r="P343" s="9"/>
      <c r="Q343" s="21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94.5" x14ac:dyDescent="0.25">
      <c r="A344" s="28" t="s">
        <v>129</v>
      </c>
      <c r="B344" s="25" t="s">
        <v>362</v>
      </c>
      <c r="C344" s="25" t="s">
        <v>378</v>
      </c>
      <c r="D344" s="25" t="s">
        <v>64</v>
      </c>
      <c r="E344" s="25" t="s">
        <v>401</v>
      </c>
      <c r="F344" s="25" t="s">
        <v>33</v>
      </c>
      <c r="G344" s="2">
        <v>15070000</v>
      </c>
      <c r="H344" s="1">
        <v>15070</v>
      </c>
      <c r="I344" s="2">
        <v>15672800</v>
      </c>
      <c r="J344" s="1">
        <v>15672.8</v>
      </c>
      <c r="K344" s="2">
        <v>15672800</v>
      </c>
      <c r="L344" s="1">
        <v>15672.8</v>
      </c>
      <c r="M344" s="2"/>
      <c r="N344" s="2"/>
      <c r="O344" s="2"/>
      <c r="P344" s="2"/>
      <c r="Q344" s="26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5.75" x14ac:dyDescent="0.25">
      <c r="A345" s="15" t="s">
        <v>402</v>
      </c>
      <c r="B345" s="16" t="s">
        <v>362</v>
      </c>
      <c r="C345" s="16" t="s">
        <v>45</v>
      </c>
      <c r="D345" s="16" t="s">
        <v>20</v>
      </c>
      <c r="E345" s="16"/>
      <c r="F345" s="16"/>
      <c r="G345" s="10">
        <v>4442000</v>
      </c>
      <c r="H345" s="7">
        <f>H346</f>
        <v>4442</v>
      </c>
      <c r="I345" s="7">
        <f t="shared" ref="I345:J345" si="387">I346</f>
        <v>4567680</v>
      </c>
      <c r="J345" s="7">
        <f t="shared" si="387"/>
        <v>4567.7</v>
      </c>
      <c r="K345" s="7">
        <f t="shared" ref="K345" si="388">K346</f>
        <v>4567680</v>
      </c>
      <c r="L345" s="7">
        <f t="shared" ref="L345" si="389">L346</f>
        <v>4567.7</v>
      </c>
      <c r="M345" s="10"/>
      <c r="N345" s="10"/>
      <c r="O345" s="10"/>
      <c r="P345" s="10"/>
      <c r="Q345" s="17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x14ac:dyDescent="0.25">
      <c r="A346" s="15" t="s">
        <v>403</v>
      </c>
      <c r="B346" s="16" t="s">
        <v>362</v>
      </c>
      <c r="C346" s="16" t="s">
        <v>45</v>
      </c>
      <c r="D346" s="16" t="s">
        <v>59</v>
      </c>
      <c r="E346" s="16"/>
      <c r="F346" s="16"/>
      <c r="G346" s="10">
        <v>4442000</v>
      </c>
      <c r="H346" s="7">
        <f>H347</f>
        <v>4442</v>
      </c>
      <c r="I346" s="7">
        <f t="shared" ref="I346:J346" si="390">I347</f>
        <v>4567680</v>
      </c>
      <c r="J346" s="7">
        <f t="shared" si="390"/>
        <v>4567.7</v>
      </c>
      <c r="K346" s="7">
        <f t="shared" ref="K346" si="391">K347</f>
        <v>4567680</v>
      </c>
      <c r="L346" s="7">
        <f t="shared" ref="L346" si="392">L347</f>
        <v>4567.7</v>
      </c>
      <c r="M346" s="10"/>
      <c r="N346" s="10"/>
      <c r="O346" s="10"/>
      <c r="P346" s="10"/>
      <c r="Q346" s="17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64.5" customHeight="1" x14ac:dyDescent="0.25">
      <c r="A347" s="19" t="s">
        <v>364</v>
      </c>
      <c r="B347" s="20" t="s">
        <v>362</v>
      </c>
      <c r="C347" s="20" t="s">
        <v>45</v>
      </c>
      <c r="D347" s="20" t="s">
        <v>59</v>
      </c>
      <c r="E347" s="20" t="s">
        <v>365</v>
      </c>
      <c r="F347" s="20"/>
      <c r="G347" s="9">
        <v>4442000</v>
      </c>
      <c r="H347" s="8">
        <f>H348</f>
        <v>4442</v>
      </c>
      <c r="I347" s="8">
        <f t="shared" ref="I347:J347" si="393">I348</f>
        <v>4567680</v>
      </c>
      <c r="J347" s="8">
        <f t="shared" si="393"/>
        <v>4567.7</v>
      </c>
      <c r="K347" s="8">
        <f t="shared" ref="K347" si="394">K348</f>
        <v>4567680</v>
      </c>
      <c r="L347" s="8">
        <f t="shared" ref="L347" si="395">L348</f>
        <v>4567.7</v>
      </c>
      <c r="M347" s="9"/>
      <c r="N347" s="9"/>
      <c r="O347" s="9"/>
      <c r="P347" s="9"/>
      <c r="Q347" s="21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47.25" x14ac:dyDescent="0.25">
      <c r="A348" s="19" t="s">
        <v>404</v>
      </c>
      <c r="B348" s="20" t="s">
        <v>362</v>
      </c>
      <c r="C348" s="20" t="s">
        <v>45</v>
      </c>
      <c r="D348" s="20" t="s">
        <v>59</v>
      </c>
      <c r="E348" s="20" t="s">
        <v>405</v>
      </c>
      <c r="F348" s="20"/>
      <c r="G348" s="9">
        <v>4442000</v>
      </c>
      <c r="H348" s="8">
        <f>H349</f>
        <v>4442</v>
      </c>
      <c r="I348" s="8">
        <f t="shared" ref="I348:J348" si="396">I349</f>
        <v>4567680</v>
      </c>
      <c r="J348" s="8">
        <f t="shared" si="396"/>
        <v>4567.7</v>
      </c>
      <c r="K348" s="8">
        <f t="shared" ref="K348" si="397">K349</f>
        <v>4567680</v>
      </c>
      <c r="L348" s="8">
        <f t="shared" ref="L348" si="398">L349</f>
        <v>4567.7</v>
      </c>
      <c r="M348" s="9"/>
      <c r="N348" s="9"/>
      <c r="O348" s="9"/>
      <c r="P348" s="9"/>
      <c r="Q348" s="21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47.25" x14ac:dyDescent="0.25">
      <c r="A349" s="19" t="s">
        <v>406</v>
      </c>
      <c r="B349" s="20" t="s">
        <v>362</v>
      </c>
      <c r="C349" s="20" t="s">
        <v>45</v>
      </c>
      <c r="D349" s="20" t="s">
        <v>59</v>
      </c>
      <c r="E349" s="20" t="s">
        <v>407</v>
      </c>
      <c r="F349" s="20"/>
      <c r="G349" s="9">
        <v>4442000</v>
      </c>
      <c r="H349" s="8">
        <f>H350+H352+H354</f>
        <v>4442</v>
      </c>
      <c r="I349" s="8">
        <f t="shared" ref="I349:J349" si="399">I350+I352+I354</f>
        <v>4567680</v>
      </c>
      <c r="J349" s="8">
        <f t="shared" si="399"/>
        <v>4567.7</v>
      </c>
      <c r="K349" s="8">
        <f t="shared" ref="K349" si="400">K350+K352+K354</f>
        <v>4567680</v>
      </c>
      <c r="L349" s="8">
        <f t="shared" ref="L349" si="401">L350+L352+L354</f>
        <v>4567.7</v>
      </c>
      <c r="M349" s="9"/>
      <c r="N349" s="9"/>
      <c r="O349" s="9"/>
      <c r="P349" s="9"/>
      <c r="Q349" s="21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31.5" x14ac:dyDescent="0.25">
      <c r="A350" s="19" t="s">
        <v>408</v>
      </c>
      <c r="B350" s="20" t="s">
        <v>362</v>
      </c>
      <c r="C350" s="20" t="s">
        <v>45</v>
      </c>
      <c r="D350" s="20" t="s">
        <v>59</v>
      </c>
      <c r="E350" s="20" t="s">
        <v>409</v>
      </c>
      <c r="F350" s="20"/>
      <c r="G350" s="9">
        <v>1200000</v>
      </c>
      <c r="H350" s="8">
        <v>1200</v>
      </c>
      <c r="I350" s="9">
        <v>1200000</v>
      </c>
      <c r="J350" s="8">
        <v>1200</v>
      </c>
      <c r="K350" s="9">
        <v>1200000</v>
      </c>
      <c r="L350" s="8">
        <v>1200</v>
      </c>
      <c r="M350" s="9"/>
      <c r="N350" s="9"/>
      <c r="O350" s="9"/>
      <c r="P350" s="9"/>
      <c r="Q350" s="21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63" x14ac:dyDescent="0.25">
      <c r="A351" s="28" t="s">
        <v>410</v>
      </c>
      <c r="B351" s="25" t="s">
        <v>362</v>
      </c>
      <c r="C351" s="25" t="s">
        <v>45</v>
      </c>
      <c r="D351" s="25" t="s">
        <v>59</v>
      </c>
      <c r="E351" s="25" t="s">
        <v>409</v>
      </c>
      <c r="F351" s="25" t="s">
        <v>165</v>
      </c>
      <c r="G351" s="2">
        <v>1200000</v>
      </c>
      <c r="H351" s="1">
        <v>1200</v>
      </c>
      <c r="I351" s="2">
        <v>1200000</v>
      </c>
      <c r="J351" s="1">
        <v>1200</v>
      </c>
      <c r="K351" s="2">
        <v>1200000</v>
      </c>
      <c r="L351" s="1">
        <v>1200</v>
      </c>
      <c r="M351" s="2"/>
      <c r="N351" s="2"/>
      <c r="O351" s="2"/>
      <c r="P351" s="2"/>
      <c r="Q351" s="26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31.5" x14ac:dyDescent="0.25">
      <c r="A352" s="19" t="s">
        <v>398</v>
      </c>
      <c r="B352" s="20" t="s">
        <v>362</v>
      </c>
      <c r="C352" s="20" t="s">
        <v>45</v>
      </c>
      <c r="D352" s="20" t="s">
        <v>59</v>
      </c>
      <c r="E352" s="20" t="s">
        <v>411</v>
      </c>
      <c r="F352" s="20"/>
      <c r="G352" s="9">
        <v>100000</v>
      </c>
      <c r="H352" s="8">
        <v>100</v>
      </c>
      <c r="I352" s="9">
        <v>100000</v>
      </c>
      <c r="J352" s="8">
        <v>100</v>
      </c>
      <c r="K352" s="9">
        <v>100000</v>
      </c>
      <c r="L352" s="8">
        <v>100</v>
      </c>
      <c r="M352" s="9"/>
      <c r="N352" s="9"/>
      <c r="O352" s="9"/>
      <c r="P352" s="9"/>
      <c r="Q352" s="21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63" x14ac:dyDescent="0.25">
      <c r="A353" s="28" t="s">
        <v>400</v>
      </c>
      <c r="B353" s="25" t="s">
        <v>362</v>
      </c>
      <c r="C353" s="25" t="s">
        <v>45</v>
      </c>
      <c r="D353" s="25" t="s">
        <v>59</v>
      </c>
      <c r="E353" s="25" t="s">
        <v>411</v>
      </c>
      <c r="F353" s="25" t="s">
        <v>42</v>
      </c>
      <c r="G353" s="2">
        <v>100000</v>
      </c>
      <c r="H353" s="1">
        <v>100</v>
      </c>
      <c r="I353" s="2">
        <v>100000</v>
      </c>
      <c r="J353" s="1">
        <v>100</v>
      </c>
      <c r="K353" s="2">
        <v>100000</v>
      </c>
      <c r="L353" s="1">
        <v>100</v>
      </c>
      <c r="M353" s="2"/>
      <c r="N353" s="2"/>
      <c r="O353" s="2"/>
      <c r="P353" s="2"/>
      <c r="Q353" s="26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31.5" x14ac:dyDescent="0.25">
      <c r="A354" s="19" t="s">
        <v>127</v>
      </c>
      <c r="B354" s="20" t="s">
        <v>362</v>
      </c>
      <c r="C354" s="20" t="s">
        <v>45</v>
      </c>
      <c r="D354" s="20" t="s">
        <v>59</v>
      </c>
      <c r="E354" s="20" t="s">
        <v>412</v>
      </c>
      <c r="F354" s="20"/>
      <c r="G354" s="9">
        <v>3142000</v>
      </c>
      <c r="H354" s="8">
        <v>3142</v>
      </c>
      <c r="I354" s="9">
        <v>3267680</v>
      </c>
      <c r="J354" s="8">
        <v>3267.7</v>
      </c>
      <c r="K354" s="9">
        <v>3267680</v>
      </c>
      <c r="L354" s="8">
        <v>3267.7</v>
      </c>
      <c r="M354" s="9"/>
      <c r="N354" s="9"/>
      <c r="O354" s="9"/>
      <c r="P354" s="9"/>
      <c r="Q354" s="21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05.75" customHeight="1" x14ac:dyDescent="0.25">
      <c r="A355" s="28" t="s">
        <v>129</v>
      </c>
      <c r="B355" s="25" t="s">
        <v>362</v>
      </c>
      <c r="C355" s="25" t="s">
        <v>45</v>
      </c>
      <c r="D355" s="25" t="s">
        <v>59</v>
      </c>
      <c r="E355" s="25" t="s">
        <v>412</v>
      </c>
      <c r="F355" s="25" t="s">
        <v>33</v>
      </c>
      <c r="G355" s="2">
        <v>3142000</v>
      </c>
      <c r="H355" s="1">
        <v>3142</v>
      </c>
      <c r="I355" s="2">
        <v>3267680</v>
      </c>
      <c r="J355" s="1">
        <v>3267.7</v>
      </c>
      <c r="K355" s="2">
        <v>3267680</v>
      </c>
      <c r="L355" s="1">
        <v>3267.7</v>
      </c>
      <c r="M355" s="2"/>
      <c r="N355" s="2"/>
      <c r="O355" s="2"/>
      <c r="P355" s="2"/>
      <c r="Q355" s="26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47.25" x14ac:dyDescent="0.25">
      <c r="A356" s="15" t="s">
        <v>414</v>
      </c>
      <c r="B356" s="16" t="s">
        <v>413</v>
      </c>
      <c r="C356" s="16"/>
      <c r="D356" s="16"/>
      <c r="E356" s="16"/>
      <c r="F356" s="16"/>
      <c r="G356" s="10">
        <v>3007360</v>
      </c>
      <c r="H356" s="7">
        <f>H357</f>
        <v>3007.4</v>
      </c>
      <c r="I356" s="7">
        <f t="shared" ref="I356:J356" si="402">I357</f>
        <v>3119655</v>
      </c>
      <c r="J356" s="7">
        <f t="shared" si="402"/>
        <v>3119.7</v>
      </c>
      <c r="K356" s="7">
        <f t="shared" ref="K356" si="403">K357</f>
        <v>3119655</v>
      </c>
      <c r="L356" s="7">
        <f t="shared" ref="L356" si="404">L357</f>
        <v>3119.7</v>
      </c>
      <c r="M356" s="10"/>
      <c r="N356" s="10"/>
      <c r="O356" s="10"/>
      <c r="P356" s="10"/>
      <c r="Q356" s="17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x14ac:dyDescent="0.25">
      <c r="A357" s="15" t="s">
        <v>21</v>
      </c>
      <c r="B357" s="16" t="s">
        <v>413</v>
      </c>
      <c r="C357" s="16" t="s">
        <v>19</v>
      </c>
      <c r="D357" s="16" t="s">
        <v>20</v>
      </c>
      <c r="E357" s="16"/>
      <c r="F357" s="16"/>
      <c r="G357" s="10">
        <v>3007360</v>
      </c>
      <c r="H357" s="7">
        <f>H358</f>
        <v>3007.4</v>
      </c>
      <c r="I357" s="7">
        <f t="shared" ref="I357:J357" si="405">I358</f>
        <v>3119655</v>
      </c>
      <c r="J357" s="7">
        <f t="shared" si="405"/>
        <v>3119.7</v>
      </c>
      <c r="K357" s="7">
        <f t="shared" ref="K357" si="406">K358</f>
        <v>3119655</v>
      </c>
      <c r="L357" s="7">
        <f t="shared" ref="L357" si="407">L358</f>
        <v>3119.7</v>
      </c>
      <c r="M357" s="10"/>
      <c r="N357" s="10"/>
      <c r="O357" s="10"/>
      <c r="P357" s="10"/>
      <c r="Q357" s="17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47.25" x14ac:dyDescent="0.25">
      <c r="A358" s="15" t="s">
        <v>23</v>
      </c>
      <c r="B358" s="16" t="s">
        <v>413</v>
      </c>
      <c r="C358" s="16" t="s">
        <v>19</v>
      </c>
      <c r="D358" s="16" t="s">
        <v>22</v>
      </c>
      <c r="E358" s="16"/>
      <c r="F358" s="16"/>
      <c r="G358" s="10">
        <v>3007360</v>
      </c>
      <c r="H358" s="7">
        <f>H359</f>
        <v>3007.4</v>
      </c>
      <c r="I358" s="7">
        <f t="shared" ref="I358:J358" si="408">I359</f>
        <v>3119655</v>
      </c>
      <c r="J358" s="7">
        <f t="shared" si="408"/>
        <v>3119.7</v>
      </c>
      <c r="K358" s="7">
        <f t="shared" ref="K358" si="409">K359</f>
        <v>3119655</v>
      </c>
      <c r="L358" s="7">
        <f t="shared" ref="L358" si="410">L359</f>
        <v>3119.7</v>
      </c>
      <c r="M358" s="10"/>
      <c r="N358" s="10"/>
      <c r="O358" s="10"/>
      <c r="P358" s="10"/>
      <c r="Q358" s="17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x14ac:dyDescent="0.25">
      <c r="A359" s="19" t="s">
        <v>47</v>
      </c>
      <c r="B359" s="20" t="s">
        <v>413</v>
      </c>
      <c r="C359" s="20" t="s">
        <v>19</v>
      </c>
      <c r="D359" s="20" t="s">
        <v>22</v>
      </c>
      <c r="E359" s="20" t="s">
        <v>48</v>
      </c>
      <c r="F359" s="20"/>
      <c r="G359" s="9">
        <v>3007360</v>
      </c>
      <c r="H359" s="8">
        <f>H360+H362+H364</f>
        <v>3007.4</v>
      </c>
      <c r="I359" s="8">
        <f t="shared" ref="I359:J359" si="411">I360+I362+I364</f>
        <v>3119655</v>
      </c>
      <c r="J359" s="8">
        <f t="shared" si="411"/>
        <v>3119.7</v>
      </c>
      <c r="K359" s="8">
        <f t="shared" ref="K359" si="412">K360+K362+K364</f>
        <v>3119655</v>
      </c>
      <c r="L359" s="8">
        <f t="shared" ref="L359" si="413">L360+L362+L364</f>
        <v>3119.7</v>
      </c>
      <c r="M359" s="9"/>
      <c r="N359" s="9"/>
      <c r="O359" s="9"/>
      <c r="P359" s="9"/>
      <c r="Q359" s="21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x14ac:dyDescent="0.25">
      <c r="A360" s="19" t="s">
        <v>207</v>
      </c>
      <c r="B360" s="20" t="s">
        <v>413</v>
      </c>
      <c r="C360" s="20" t="s">
        <v>19</v>
      </c>
      <c r="D360" s="20" t="s">
        <v>22</v>
      </c>
      <c r="E360" s="20" t="s">
        <v>208</v>
      </c>
      <c r="F360" s="20"/>
      <c r="G360" s="9">
        <v>1056700</v>
      </c>
      <c r="H360" s="8">
        <v>1056.7</v>
      </c>
      <c r="I360" s="9">
        <v>1098968</v>
      </c>
      <c r="J360" s="8">
        <v>1099</v>
      </c>
      <c r="K360" s="9">
        <v>1098968</v>
      </c>
      <c r="L360" s="8">
        <v>1099</v>
      </c>
      <c r="M360" s="9"/>
      <c r="N360" s="9"/>
      <c r="O360" s="9"/>
      <c r="P360" s="9"/>
      <c r="Q360" s="21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94.5" x14ac:dyDescent="0.25">
      <c r="A361" s="28" t="s">
        <v>209</v>
      </c>
      <c r="B361" s="25" t="s">
        <v>413</v>
      </c>
      <c r="C361" s="25" t="s">
        <v>19</v>
      </c>
      <c r="D361" s="25" t="s">
        <v>22</v>
      </c>
      <c r="E361" s="25" t="s">
        <v>208</v>
      </c>
      <c r="F361" s="25" t="s">
        <v>33</v>
      </c>
      <c r="G361" s="2">
        <v>1056700</v>
      </c>
      <c r="H361" s="1">
        <v>1056.7</v>
      </c>
      <c r="I361" s="2">
        <v>1098968</v>
      </c>
      <c r="J361" s="1">
        <v>1099</v>
      </c>
      <c r="K361" s="2">
        <v>1098968</v>
      </c>
      <c r="L361" s="1">
        <v>1099</v>
      </c>
      <c r="M361" s="2"/>
      <c r="N361" s="2"/>
      <c r="O361" s="2"/>
      <c r="P361" s="2"/>
      <c r="Q361" s="26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47.25" x14ac:dyDescent="0.25">
      <c r="A362" s="19" t="s">
        <v>61</v>
      </c>
      <c r="B362" s="20" t="s">
        <v>413</v>
      </c>
      <c r="C362" s="20" t="s">
        <v>19</v>
      </c>
      <c r="D362" s="20" t="s">
        <v>22</v>
      </c>
      <c r="E362" s="20" t="s">
        <v>62</v>
      </c>
      <c r="F362" s="20"/>
      <c r="G362" s="9">
        <v>1750660</v>
      </c>
      <c r="H362" s="8">
        <v>1750.7</v>
      </c>
      <c r="I362" s="9">
        <v>1820687</v>
      </c>
      <c r="J362" s="8">
        <v>1820.7</v>
      </c>
      <c r="K362" s="9">
        <v>1820687</v>
      </c>
      <c r="L362" s="8">
        <v>1820.7</v>
      </c>
      <c r="M362" s="9"/>
      <c r="N362" s="9"/>
      <c r="O362" s="9"/>
      <c r="P362" s="9"/>
      <c r="Q362" s="21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34.25" customHeight="1" x14ac:dyDescent="0.25">
      <c r="A363" s="24" t="s">
        <v>63</v>
      </c>
      <c r="B363" s="25" t="s">
        <v>413</v>
      </c>
      <c r="C363" s="25" t="s">
        <v>19</v>
      </c>
      <c r="D363" s="25" t="s">
        <v>22</v>
      </c>
      <c r="E363" s="25" t="s">
        <v>62</v>
      </c>
      <c r="F363" s="25" t="s">
        <v>33</v>
      </c>
      <c r="G363" s="2">
        <v>1750660</v>
      </c>
      <c r="H363" s="1">
        <v>1750.7</v>
      </c>
      <c r="I363" s="2">
        <v>1820687</v>
      </c>
      <c r="J363" s="1">
        <v>1820.7</v>
      </c>
      <c r="K363" s="2">
        <v>1820687</v>
      </c>
      <c r="L363" s="1">
        <v>1820.7</v>
      </c>
      <c r="M363" s="2"/>
      <c r="N363" s="2"/>
      <c r="O363" s="2"/>
      <c r="P363" s="2"/>
      <c r="Q363" s="26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31.5" x14ac:dyDescent="0.25">
      <c r="A364" s="19" t="s">
        <v>415</v>
      </c>
      <c r="B364" s="20" t="s">
        <v>413</v>
      </c>
      <c r="C364" s="20" t="s">
        <v>19</v>
      </c>
      <c r="D364" s="20" t="s">
        <v>22</v>
      </c>
      <c r="E364" s="20" t="s">
        <v>416</v>
      </c>
      <c r="F364" s="20"/>
      <c r="G364" s="9">
        <v>200000</v>
      </c>
      <c r="H364" s="8">
        <v>200</v>
      </c>
      <c r="I364" s="9">
        <v>200000</v>
      </c>
      <c r="J364" s="8">
        <v>200</v>
      </c>
      <c r="K364" s="9">
        <v>200000</v>
      </c>
      <c r="L364" s="8">
        <v>200</v>
      </c>
      <c r="M364" s="9"/>
      <c r="N364" s="9"/>
      <c r="O364" s="9"/>
      <c r="P364" s="9"/>
      <c r="Q364" s="21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31.5" x14ac:dyDescent="0.25">
      <c r="A365" s="19" t="s">
        <v>417</v>
      </c>
      <c r="B365" s="20" t="s">
        <v>413</v>
      </c>
      <c r="C365" s="20" t="s">
        <v>19</v>
      </c>
      <c r="D365" s="20" t="s">
        <v>22</v>
      </c>
      <c r="E365" s="20" t="s">
        <v>418</v>
      </c>
      <c r="F365" s="20"/>
      <c r="G365" s="9">
        <v>200000</v>
      </c>
      <c r="H365" s="8">
        <v>200</v>
      </c>
      <c r="I365" s="9">
        <v>200000</v>
      </c>
      <c r="J365" s="8">
        <v>200</v>
      </c>
      <c r="K365" s="9">
        <v>200000</v>
      </c>
      <c r="L365" s="8">
        <v>200</v>
      </c>
      <c r="M365" s="9"/>
      <c r="N365" s="9"/>
      <c r="O365" s="9"/>
      <c r="P365" s="9"/>
      <c r="Q365" s="21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63" x14ac:dyDescent="0.25">
      <c r="A366" s="28" t="s">
        <v>419</v>
      </c>
      <c r="B366" s="25" t="s">
        <v>413</v>
      </c>
      <c r="C366" s="25" t="s">
        <v>19</v>
      </c>
      <c r="D366" s="25" t="s">
        <v>22</v>
      </c>
      <c r="E366" s="25" t="s">
        <v>418</v>
      </c>
      <c r="F366" s="25" t="s">
        <v>42</v>
      </c>
      <c r="G366" s="2">
        <v>200000</v>
      </c>
      <c r="H366" s="1">
        <v>200</v>
      </c>
      <c r="I366" s="2">
        <v>200000</v>
      </c>
      <c r="J366" s="1">
        <v>200</v>
      </c>
      <c r="K366" s="2">
        <v>200000</v>
      </c>
      <c r="L366" s="1">
        <v>200</v>
      </c>
      <c r="M366" s="2"/>
      <c r="N366" s="2"/>
      <c r="O366" s="2"/>
      <c r="P366" s="2"/>
      <c r="Q366" s="26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68.25" customHeight="1" x14ac:dyDescent="0.25">
      <c r="A367" s="15" t="s">
        <v>421</v>
      </c>
      <c r="B367" s="16" t="s">
        <v>420</v>
      </c>
      <c r="C367" s="16"/>
      <c r="D367" s="16"/>
      <c r="E367" s="16"/>
      <c r="F367" s="16"/>
      <c r="G367" s="10">
        <v>136592929.74000001</v>
      </c>
      <c r="H367" s="7">
        <f>H368+H379+H392+H414+H427</f>
        <v>136593</v>
      </c>
      <c r="I367" s="7">
        <f t="shared" ref="I367:J367" si="414">I368+I379+I392+I414+I427</f>
        <v>135636016.86000001</v>
      </c>
      <c r="J367" s="7">
        <f t="shared" si="414"/>
        <v>135635.9</v>
      </c>
      <c r="K367" s="7">
        <f t="shared" ref="K367" si="415">K368+K379+K392+K414+K427</f>
        <v>109309812.66</v>
      </c>
      <c r="L367" s="7">
        <f t="shared" ref="L367" si="416">L368+L379+L392+L414+L427</f>
        <v>109309.7</v>
      </c>
      <c r="M367" s="10"/>
      <c r="N367" s="10"/>
      <c r="O367" s="10"/>
      <c r="P367" s="10"/>
      <c r="Q367" s="17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x14ac:dyDescent="0.25">
      <c r="A368" s="15" t="s">
        <v>21</v>
      </c>
      <c r="B368" s="16" t="s">
        <v>420</v>
      </c>
      <c r="C368" s="16" t="s">
        <v>19</v>
      </c>
      <c r="D368" s="16" t="s">
        <v>20</v>
      </c>
      <c r="E368" s="16"/>
      <c r="F368" s="16"/>
      <c r="G368" s="10">
        <v>11845936</v>
      </c>
      <c r="H368" s="7">
        <f>H369</f>
        <v>11845.9</v>
      </c>
      <c r="I368" s="7">
        <f t="shared" ref="I368:J368" si="417">I369</f>
        <v>12315774</v>
      </c>
      <c r="J368" s="7">
        <f t="shared" si="417"/>
        <v>12315.7</v>
      </c>
      <c r="K368" s="7">
        <f t="shared" ref="K368" si="418">K369</f>
        <v>12315774</v>
      </c>
      <c r="L368" s="7">
        <f t="shared" ref="L368" si="419">L369</f>
        <v>12315.7</v>
      </c>
      <c r="M368" s="10"/>
      <c r="N368" s="10"/>
      <c r="O368" s="10"/>
      <c r="P368" s="10"/>
      <c r="Q368" s="17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x14ac:dyDescent="0.25">
      <c r="A369" s="15" t="s">
        <v>53</v>
      </c>
      <c r="B369" s="16" t="s">
        <v>420</v>
      </c>
      <c r="C369" s="16" t="s">
        <v>19</v>
      </c>
      <c r="D369" s="16" t="s">
        <v>52</v>
      </c>
      <c r="E369" s="16"/>
      <c r="F369" s="16"/>
      <c r="G369" s="10">
        <v>11845936</v>
      </c>
      <c r="H369" s="7">
        <f>H370</f>
        <v>11845.9</v>
      </c>
      <c r="I369" s="7">
        <f t="shared" ref="I369:J369" si="420">I370</f>
        <v>12315774</v>
      </c>
      <c r="J369" s="7">
        <f t="shared" si="420"/>
        <v>12315.7</v>
      </c>
      <c r="K369" s="7">
        <f t="shared" ref="K369" si="421">K370</f>
        <v>12315774</v>
      </c>
      <c r="L369" s="7">
        <f t="shared" ref="L369" si="422">L370</f>
        <v>12315.7</v>
      </c>
      <c r="M369" s="10"/>
      <c r="N369" s="10"/>
      <c r="O369" s="10"/>
      <c r="P369" s="10"/>
      <c r="Q369" s="17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63" x14ac:dyDescent="0.25">
      <c r="A370" s="19" t="s">
        <v>24</v>
      </c>
      <c r="B370" s="20" t="s">
        <v>420</v>
      </c>
      <c r="C370" s="20" t="s">
        <v>19</v>
      </c>
      <c r="D370" s="20" t="s">
        <v>52</v>
      </c>
      <c r="E370" s="20" t="s">
        <v>25</v>
      </c>
      <c r="F370" s="20"/>
      <c r="G370" s="9">
        <v>11845936</v>
      </c>
      <c r="H370" s="8">
        <f>H371</f>
        <v>11845.9</v>
      </c>
      <c r="I370" s="8">
        <f t="shared" ref="I370:J370" si="423">I371</f>
        <v>12315774</v>
      </c>
      <c r="J370" s="8">
        <f t="shared" si="423"/>
        <v>12315.7</v>
      </c>
      <c r="K370" s="8">
        <f t="shared" ref="K370" si="424">K371</f>
        <v>12315774</v>
      </c>
      <c r="L370" s="8">
        <f t="shared" ref="L370" si="425">L371</f>
        <v>12315.7</v>
      </c>
      <c r="M370" s="9"/>
      <c r="N370" s="9"/>
      <c r="O370" s="9"/>
      <c r="P370" s="9"/>
      <c r="Q370" s="21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31.5" x14ac:dyDescent="0.25">
      <c r="A371" s="19" t="s">
        <v>66</v>
      </c>
      <c r="B371" s="20" t="s">
        <v>420</v>
      </c>
      <c r="C371" s="20" t="s">
        <v>19</v>
      </c>
      <c r="D371" s="20" t="s">
        <v>52</v>
      </c>
      <c r="E371" s="20" t="s">
        <v>67</v>
      </c>
      <c r="F371" s="20"/>
      <c r="G371" s="9">
        <v>11845936</v>
      </c>
      <c r="H371" s="8">
        <f>H372</f>
        <v>11845.9</v>
      </c>
      <c r="I371" s="8">
        <f t="shared" ref="I371:J371" si="426">I372</f>
        <v>12315774</v>
      </c>
      <c r="J371" s="8">
        <f t="shared" si="426"/>
        <v>12315.7</v>
      </c>
      <c r="K371" s="8">
        <f t="shared" ref="K371" si="427">K372</f>
        <v>12315774</v>
      </c>
      <c r="L371" s="8">
        <f t="shared" ref="L371" si="428">L372</f>
        <v>12315.7</v>
      </c>
      <c r="M371" s="9"/>
      <c r="N371" s="9"/>
      <c r="O371" s="9"/>
      <c r="P371" s="9"/>
      <c r="Q371" s="21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47.25" x14ac:dyDescent="0.25">
      <c r="A372" s="19" t="s">
        <v>68</v>
      </c>
      <c r="B372" s="20" t="s">
        <v>420</v>
      </c>
      <c r="C372" s="20" t="s">
        <v>19</v>
      </c>
      <c r="D372" s="20" t="s">
        <v>52</v>
      </c>
      <c r="E372" s="20" t="s">
        <v>69</v>
      </c>
      <c r="F372" s="20"/>
      <c r="G372" s="9">
        <v>11845936</v>
      </c>
      <c r="H372" s="8">
        <f>H373+H375+H377</f>
        <v>11845.9</v>
      </c>
      <c r="I372" s="8">
        <f t="shared" ref="I372:J372" si="429">I373+I375+I377</f>
        <v>12315774</v>
      </c>
      <c r="J372" s="8">
        <f t="shared" si="429"/>
        <v>12315.7</v>
      </c>
      <c r="K372" s="8">
        <f t="shared" ref="K372" si="430">K373+K375+K377</f>
        <v>12315774</v>
      </c>
      <c r="L372" s="8">
        <f t="shared" ref="L372" si="431">L373+L375+L377</f>
        <v>12315.7</v>
      </c>
      <c r="M372" s="9"/>
      <c r="N372" s="9"/>
      <c r="O372" s="9"/>
      <c r="P372" s="9"/>
      <c r="Q372" s="21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31.5" x14ac:dyDescent="0.25">
      <c r="A373" s="19" t="s">
        <v>116</v>
      </c>
      <c r="B373" s="20" t="s">
        <v>420</v>
      </c>
      <c r="C373" s="20" t="s">
        <v>19</v>
      </c>
      <c r="D373" s="20" t="s">
        <v>52</v>
      </c>
      <c r="E373" s="20" t="s">
        <v>117</v>
      </c>
      <c r="F373" s="20"/>
      <c r="G373" s="9">
        <v>100000</v>
      </c>
      <c r="H373" s="8">
        <v>100</v>
      </c>
      <c r="I373" s="9">
        <v>100000</v>
      </c>
      <c r="J373" s="8">
        <v>100</v>
      </c>
      <c r="K373" s="9">
        <v>100000</v>
      </c>
      <c r="L373" s="8">
        <v>100</v>
      </c>
      <c r="M373" s="9"/>
      <c r="N373" s="9"/>
      <c r="O373" s="9"/>
      <c r="P373" s="9"/>
      <c r="Q373" s="21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63" x14ac:dyDescent="0.25">
      <c r="A374" s="28" t="s">
        <v>118</v>
      </c>
      <c r="B374" s="25" t="s">
        <v>420</v>
      </c>
      <c r="C374" s="25" t="s">
        <v>19</v>
      </c>
      <c r="D374" s="25" t="s">
        <v>52</v>
      </c>
      <c r="E374" s="25" t="s">
        <v>117</v>
      </c>
      <c r="F374" s="25" t="s">
        <v>42</v>
      </c>
      <c r="G374" s="2">
        <v>100000</v>
      </c>
      <c r="H374" s="1">
        <v>100</v>
      </c>
      <c r="I374" s="2">
        <v>100000</v>
      </c>
      <c r="J374" s="1">
        <v>100</v>
      </c>
      <c r="K374" s="2">
        <v>100000</v>
      </c>
      <c r="L374" s="1">
        <v>100</v>
      </c>
      <c r="M374" s="2"/>
      <c r="N374" s="2"/>
      <c r="O374" s="2"/>
      <c r="P374" s="2"/>
      <c r="Q374" s="26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47.25" x14ac:dyDescent="0.25">
      <c r="A375" s="19" t="s">
        <v>30</v>
      </c>
      <c r="B375" s="20" t="s">
        <v>420</v>
      </c>
      <c r="C375" s="20" t="s">
        <v>19</v>
      </c>
      <c r="D375" s="20" t="s">
        <v>52</v>
      </c>
      <c r="E375" s="20" t="s">
        <v>120</v>
      </c>
      <c r="F375" s="20"/>
      <c r="G375" s="9">
        <v>4164548</v>
      </c>
      <c r="H375" s="8">
        <v>4164.5</v>
      </c>
      <c r="I375" s="9">
        <v>4331130</v>
      </c>
      <c r="J375" s="8">
        <v>4331.1000000000004</v>
      </c>
      <c r="K375" s="9">
        <v>4331130</v>
      </c>
      <c r="L375" s="8">
        <v>4331.1000000000004</v>
      </c>
      <c r="M375" s="9"/>
      <c r="N375" s="9"/>
      <c r="O375" s="9"/>
      <c r="P375" s="9"/>
      <c r="Q375" s="21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25.25" customHeight="1" x14ac:dyDescent="0.25">
      <c r="A376" s="24" t="s">
        <v>32</v>
      </c>
      <c r="B376" s="25" t="s">
        <v>420</v>
      </c>
      <c r="C376" s="25" t="s">
        <v>19</v>
      </c>
      <c r="D376" s="25" t="s">
        <v>52</v>
      </c>
      <c r="E376" s="25" t="s">
        <v>120</v>
      </c>
      <c r="F376" s="25" t="s">
        <v>33</v>
      </c>
      <c r="G376" s="2">
        <v>4164548</v>
      </c>
      <c r="H376" s="1">
        <v>4164.5</v>
      </c>
      <c r="I376" s="2">
        <v>4331130</v>
      </c>
      <c r="J376" s="1">
        <v>4331.1000000000004</v>
      </c>
      <c r="K376" s="2">
        <v>4331130</v>
      </c>
      <c r="L376" s="1">
        <v>4331.1000000000004</v>
      </c>
      <c r="M376" s="2"/>
      <c r="N376" s="2"/>
      <c r="O376" s="2"/>
      <c r="P376" s="2"/>
      <c r="Q376" s="26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31.5" x14ac:dyDescent="0.25">
      <c r="A377" s="19" t="s">
        <v>34</v>
      </c>
      <c r="B377" s="20" t="s">
        <v>420</v>
      </c>
      <c r="C377" s="20" t="s">
        <v>19</v>
      </c>
      <c r="D377" s="20" t="s">
        <v>52</v>
      </c>
      <c r="E377" s="20" t="s">
        <v>74</v>
      </c>
      <c r="F377" s="20"/>
      <c r="G377" s="9">
        <v>7581388</v>
      </c>
      <c r="H377" s="8">
        <v>7581.4</v>
      </c>
      <c r="I377" s="9">
        <v>7884644</v>
      </c>
      <c r="J377" s="8">
        <v>7884.6</v>
      </c>
      <c r="K377" s="9">
        <v>7884644</v>
      </c>
      <c r="L377" s="8">
        <v>7884.6</v>
      </c>
      <c r="M377" s="9"/>
      <c r="N377" s="9"/>
      <c r="O377" s="9"/>
      <c r="P377" s="9"/>
      <c r="Q377" s="21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10.25" customHeight="1" x14ac:dyDescent="0.25">
      <c r="A378" s="28" t="s">
        <v>36</v>
      </c>
      <c r="B378" s="25" t="s">
        <v>420</v>
      </c>
      <c r="C378" s="25" t="s">
        <v>19</v>
      </c>
      <c r="D378" s="25" t="s">
        <v>52</v>
      </c>
      <c r="E378" s="25" t="s">
        <v>74</v>
      </c>
      <c r="F378" s="25" t="s">
        <v>33</v>
      </c>
      <c r="G378" s="2">
        <v>7581388</v>
      </c>
      <c r="H378" s="1">
        <v>7581.4</v>
      </c>
      <c r="I378" s="2">
        <v>7884644</v>
      </c>
      <c r="J378" s="1">
        <v>7884.6</v>
      </c>
      <c r="K378" s="2">
        <v>7884644</v>
      </c>
      <c r="L378" s="1">
        <v>7884.6</v>
      </c>
      <c r="M378" s="2"/>
      <c r="N378" s="2"/>
      <c r="O378" s="2"/>
      <c r="P378" s="2"/>
      <c r="Q378" s="26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31.5" x14ac:dyDescent="0.25">
      <c r="A379" s="15" t="s">
        <v>137</v>
      </c>
      <c r="B379" s="16" t="s">
        <v>420</v>
      </c>
      <c r="C379" s="16" t="s">
        <v>131</v>
      </c>
      <c r="D379" s="16" t="s">
        <v>20</v>
      </c>
      <c r="E379" s="16"/>
      <c r="F379" s="16"/>
      <c r="G379" s="10">
        <v>500000</v>
      </c>
      <c r="H379" s="7">
        <f>H380+H386</f>
        <v>500</v>
      </c>
      <c r="I379" s="7">
        <f t="shared" ref="I379:J379" si="432">I380+I386</f>
        <v>500000</v>
      </c>
      <c r="J379" s="7">
        <f t="shared" si="432"/>
        <v>500</v>
      </c>
      <c r="K379" s="7">
        <f t="shared" ref="K379" si="433">K380+K386</f>
        <v>500000</v>
      </c>
      <c r="L379" s="7">
        <f t="shared" ref="L379" si="434">L380+L386</f>
        <v>500</v>
      </c>
      <c r="M379" s="10"/>
      <c r="N379" s="10"/>
      <c r="O379" s="10"/>
      <c r="P379" s="10"/>
      <c r="Q379" s="17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x14ac:dyDescent="0.25">
      <c r="A380" s="15" t="s">
        <v>139</v>
      </c>
      <c r="B380" s="16" t="s">
        <v>420</v>
      </c>
      <c r="C380" s="16" t="s">
        <v>131</v>
      </c>
      <c r="D380" s="16" t="s">
        <v>138</v>
      </c>
      <c r="E380" s="16"/>
      <c r="F380" s="16"/>
      <c r="G380" s="10">
        <v>300000</v>
      </c>
      <c r="H380" s="7">
        <v>300</v>
      </c>
      <c r="I380" s="10">
        <v>300000</v>
      </c>
      <c r="J380" s="7">
        <v>300</v>
      </c>
      <c r="K380" s="10">
        <v>300000</v>
      </c>
      <c r="L380" s="7">
        <v>300</v>
      </c>
      <c r="M380" s="10"/>
      <c r="N380" s="10"/>
      <c r="O380" s="10"/>
      <c r="P380" s="10"/>
      <c r="Q380" s="17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63" x14ac:dyDescent="0.25">
      <c r="A381" s="19" t="s">
        <v>24</v>
      </c>
      <c r="B381" s="20" t="s">
        <v>420</v>
      </c>
      <c r="C381" s="20" t="s">
        <v>131</v>
      </c>
      <c r="D381" s="20" t="s">
        <v>138</v>
      </c>
      <c r="E381" s="20" t="s">
        <v>25</v>
      </c>
      <c r="F381" s="20"/>
      <c r="G381" s="9">
        <v>300000</v>
      </c>
      <c r="H381" s="8">
        <v>300</v>
      </c>
      <c r="I381" s="9">
        <v>300000</v>
      </c>
      <c r="J381" s="8">
        <v>300</v>
      </c>
      <c r="K381" s="9">
        <v>300000</v>
      </c>
      <c r="L381" s="8">
        <v>300</v>
      </c>
      <c r="M381" s="9"/>
      <c r="N381" s="9"/>
      <c r="O381" s="9"/>
      <c r="P381" s="9"/>
      <c r="Q381" s="21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31.5" x14ac:dyDescent="0.25">
      <c r="A382" s="19" t="s">
        <v>66</v>
      </c>
      <c r="B382" s="20" t="s">
        <v>420</v>
      </c>
      <c r="C382" s="20" t="s">
        <v>131</v>
      </c>
      <c r="D382" s="20" t="s">
        <v>138</v>
      </c>
      <c r="E382" s="20" t="s">
        <v>67</v>
      </c>
      <c r="F382" s="20"/>
      <c r="G382" s="9">
        <v>300000</v>
      </c>
      <c r="H382" s="8">
        <v>300</v>
      </c>
      <c r="I382" s="9">
        <v>300000</v>
      </c>
      <c r="J382" s="8">
        <v>300</v>
      </c>
      <c r="K382" s="9">
        <v>300000</v>
      </c>
      <c r="L382" s="8">
        <v>300</v>
      </c>
      <c r="M382" s="9"/>
      <c r="N382" s="9"/>
      <c r="O382" s="9"/>
      <c r="P382" s="9"/>
      <c r="Q382" s="21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63" x14ac:dyDescent="0.25">
      <c r="A383" s="19" t="s">
        <v>422</v>
      </c>
      <c r="B383" s="20" t="s">
        <v>420</v>
      </c>
      <c r="C383" s="20" t="s">
        <v>131</v>
      </c>
      <c r="D383" s="20" t="s">
        <v>138</v>
      </c>
      <c r="E383" s="20" t="s">
        <v>423</v>
      </c>
      <c r="F383" s="20"/>
      <c r="G383" s="9">
        <v>300000</v>
      </c>
      <c r="H383" s="8">
        <v>300</v>
      </c>
      <c r="I383" s="9">
        <v>300000</v>
      </c>
      <c r="J383" s="8">
        <v>300</v>
      </c>
      <c r="K383" s="9">
        <v>300000</v>
      </c>
      <c r="L383" s="8">
        <v>300</v>
      </c>
      <c r="M383" s="9"/>
      <c r="N383" s="9"/>
      <c r="O383" s="9"/>
      <c r="P383" s="9"/>
      <c r="Q383" s="21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59.25" customHeight="1" x14ac:dyDescent="0.25">
      <c r="A384" s="19" t="s">
        <v>424</v>
      </c>
      <c r="B384" s="20" t="s">
        <v>420</v>
      </c>
      <c r="C384" s="20" t="s">
        <v>131</v>
      </c>
      <c r="D384" s="20" t="s">
        <v>138</v>
      </c>
      <c r="E384" s="20" t="s">
        <v>425</v>
      </c>
      <c r="F384" s="20"/>
      <c r="G384" s="9">
        <v>300000</v>
      </c>
      <c r="H384" s="8">
        <v>300</v>
      </c>
      <c r="I384" s="9">
        <v>300000</v>
      </c>
      <c r="J384" s="8">
        <v>300</v>
      </c>
      <c r="K384" s="9">
        <v>300000</v>
      </c>
      <c r="L384" s="8">
        <v>300</v>
      </c>
      <c r="M384" s="9"/>
      <c r="N384" s="9"/>
      <c r="O384" s="9"/>
      <c r="P384" s="9"/>
      <c r="Q384" s="21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97.5" customHeight="1" x14ac:dyDescent="0.25">
      <c r="A385" s="28" t="s">
        <v>426</v>
      </c>
      <c r="B385" s="25" t="s">
        <v>420</v>
      </c>
      <c r="C385" s="25" t="s">
        <v>131</v>
      </c>
      <c r="D385" s="25" t="s">
        <v>138</v>
      </c>
      <c r="E385" s="25" t="s">
        <v>425</v>
      </c>
      <c r="F385" s="25" t="s">
        <v>42</v>
      </c>
      <c r="G385" s="2">
        <v>300000</v>
      </c>
      <c r="H385" s="1">
        <v>300</v>
      </c>
      <c r="I385" s="2">
        <v>300000</v>
      </c>
      <c r="J385" s="1">
        <v>300</v>
      </c>
      <c r="K385" s="2">
        <v>300000</v>
      </c>
      <c r="L385" s="1">
        <v>300</v>
      </c>
      <c r="M385" s="2"/>
      <c r="N385" s="2"/>
      <c r="O385" s="2"/>
      <c r="P385" s="2"/>
      <c r="Q385" s="26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47.25" x14ac:dyDescent="0.25">
      <c r="A386" s="15" t="s">
        <v>427</v>
      </c>
      <c r="B386" s="16" t="s">
        <v>420</v>
      </c>
      <c r="C386" s="16" t="s">
        <v>131</v>
      </c>
      <c r="D386" s="16" t="s">
        <v>186</v>
      </c>
      <c r="E386" s="16"/>
      <c r="F386" s="16"/>
      <c r="G386" s="10">
        <v>200000</v>
      </c>
      <c r="H386" s="7">
        <v>200</v>
      </c>
      <c r="I386" s="10">
        <v>200000</v>
      </c>
      <c r="J386" s="7">
        <v>200</v>
      </c>
      <c r="K386" s="10">
        <v>200000</v>
      </c>
      <c r="L386" s="7">
        <v>200</v>
      </c>
      <c r="M386" s="10"/>
      <c r="N386" s="10"/>
      <c r="O386" s="10"/>
      <c r="P386" s="10"/>
      <c r="Q386" s="17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84" customHeight="1" x14ac:dyDescent="0.25">
      <c r="A387" s="19" t="s">
        <v>145</v>
      </c>
      <c r="B387" s="20" t="s">
        <v>420</v>
      </c>
      <c r="C387" s="20" t="s">
        <v>131</v>
      </c>
      <c r="D387" s="20" t="s">
        <v>186</v>
      </c>
      <c r="E387" s="20" t="s">
        <v>146</v>
      </c>
      <c r="F387" s="20"/>
      <c r="G387" s="9">
        <v>200000</v>
      </c>
      <c r="H387" s="8">
        <v>200</v>
      </c>
      <c r="I387" s="9">
        <v>200000</v>
      </c>
      <c r="J387" s="8">
        <v>200</v>
      </c>
      <c r="K387" s="9">
        <v>200000</v>
      </c>
      <c r="L387" s="8">
        <v>200</v>
      </c>
      <c r="M387" s="9"/>
      <c r="N387" s="9"/>
      <c r="O387" s="9"/>
      <c r="P387" s="9"/>
      <c r="Q387" s="21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31.5" x14ac:dyDescent="0.25">
      <c r="A388" s="19" t="s">
        <v>428</v>
      </c>
      <c r="B388" s="20" t="s">
        <v>420</v>
      </c>
      <c r="C388" s="20" t="s">
        <v>131</v>
      </c>
      <c r="D388" s="20" t="s">
        <v>186</v>
      </c>
      <c r="E388" s="20" t="s">
        <v>429</v>
      </c>
      <c r="F388" s="20"/>
      <c r="G388" s="9">
        <v>200000</v>
      </c>
      <c r="H388" s="8">
        <v>200</v>
      </c>
      <c r="I388" s="9">
        <v>200000</v>
      </c>
      <c r="J388" s="8">
        <v>200</v>
      </c>
      <c r="K388" s="9">
        <v>200000</v>
      </c>
      <c r="L388" s="8">
        <v>200</v>
      </c>
      <c r="M388" s="9"/>
      <c r="N388" s="9"/>
      <c r="O388" s="9"/>
      <c r="P388" s="9"/>
      <c r="Q388" s="21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63" x14ac:dyDescent="0.25">
      <c r="A389" s="19" t="s">
        <v>430</v>
      </c>
      <c r="B389" s="20" t="s">
        <v>420</v>
      </c>
      <c r="C389" s="20" t="s">
        <v>131</v>
      </c>
      <c r="D389" s="20" t="s">
        <v>186</v>
      </c>
      <c r="E389" s="20" t="s">
        <v>431</v>
      </c>
      <c r="F389" s="20"/>
      <c r="G389" s="9">
        <v>200000</v>
      </c>
      <c r="H389" s="8">
        <v>200</v>
      </c>
      <c r="I389" s="9">
        <v>200000</v>
      </c>
      <c r="J389" s="8">
        <v>200</v>
      </c>
      <c r="K389" s="9">
        <v>200000</v>
      </c>
      <c r="L389" s="8">
        <v>200</v>
      </c>
      <c r="M389" s="9"/>
      <c r="N389" s="9"/>
      <c r="O389" s="9"/>
      <c r="P389" s="9"/>
      <c r="Q389" s="21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31.5" x14ac:dyDescent="0.25">
      <c r="A390" s="19" t="s">
        <v>432</v>
      </c>
      <c r="B390" s="20" t="s">
        <v>420</v>
      </c>
      <c r="C390" s="20" t="s">
        <v>131</v>
      </c>
      <c r="D390" s="20" t="s">
        <v>186</v>
      </c>
      <c r="E390" s="20" t="s">
        <v>433</v>
      </c>
      <c r="F390" s="20"/>
      <c r="G390" s="9">
        <v>200000</v>
      </c>
      <c r="H390" s="8">
        <v>200</v>
      </c>
      <c r="I390" s="9">
        <v>200000</v>
      </c>
      <c r="J390" s="8">
        <v>200</v>
      </c>
      <c r="K390" s="9">
        <v>200000</v>
      </c>
      <c r="L390" s="8">
        <v>200</v>
      </c>
      <c r="M390" s="9"/>
      <c r="N390" s="9"/>
      <c r="O390" s="9"/>
      <c r="P390" s="9"/>
      <c r="Q390" s="21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63" x14ac:dyDescent="0.25">
      <c r="A391" s="28" t="s">
        <v>434</v>
      </c>
      <c r="B391" s="25" t="s">
        <v>420</v>
      </c>
      <c r="C391" s="25" t="s">
        <v>131</v>
      </c>
      <c r="D391" s="25" t="s">
        <v>186</v>
      </c>
      <c r="E391" s="25" t="s">
        <v>433</v>
      </c>
      <c r="F391" s="25" t="s">
        <v>42</v>
      </c>
      <c r="G391" s="2">
        <v>200000</v>
      </c>
      <c r="H391" s="1">
        <v>200</v>
      </c>
      <c r="I391" s="2">
        <v>200000</v>
      </c>
      <c r="J391" s="1">
        <v>200</v>
      </c>
      <c r="K391" s="2">
        <v>200000</v>
      </c>
      <c r="L391" s="1">
        <v>200</v>
      </c>
      <c r="M391" s="2"/>
      <c r="N391" s="2"/>
      <c r="O391" s="2"/>
      <c r="P391" s="2"/>
      <c r="Q391" s="26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5.75" x14ac:dyDescent="0.25">
      <c r="A392" s="15" t="s">
        <v>143</v>
      </c>
      <c r="B392" s="16" t="s">
        <v>420</v>
      </c>
      <c r="C392" s="16" t="s">
        <v>64</v>
      </c>
      <c r="D392" s="16" t="s">
        <v>20</v>
      </c>
      <c r="E392" s="16"/>
      <c r="F392" s="16"/>
      <c r="G392" s="10">
        <v>40802622.909999996</v>
      </c>
      <c r="H392" s="7">
        <f>H393+H401</f>
        <v>40802.700000000004</v>
      </c>
      <c r="I392" s="7">
        <f t="shared" ref="I392:J392" si="435">I393+I401</f>
        <v>37023005.359999999</v>
      </c>
      <c r="J392" s="7">
        <f t="shared" si="435"/>
        <v>37023</v>
      </c>
      <c r="K392" s="7">
        <f t="shared" ref="K392" si="436">K393+K401</f>
        <v>35828138.659999996</v>
      </c>
      <c r="L392" s="7">
        <f t="shared" ref="L392" si="437">L393+L401</f>
        <v>35828.100000000006</v>
      </c>
      <c r="M392" s="10"/>
      <c r="N392" s="10"/>
      <c r="O392" s="10"/>
      <c r="P392" s="10"/>
      <c r="Q392" s="17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x14ac:dyDescent="0.25">
      <c r="A393" s="15" t="s">
        <v>435</v>
      </c>
      <c r="B393" s="16" t="s">
        <v>420</v>
      </c>
      <c r="C393" s="16" t="s">
        <v>64</v>
      </c>
      <c r="D393" s="16" t="s">
        <v>378</v>
      </c>
      <c r="E393" s="16"/>
      <c r="F393" s="16"/>
      <c r="G393" s="10">
        <v>10460493.75</v>
      </c>
      <c r="H393" s="7">
        <f>H394</f>
        <v>10460.5</v>
      </c>
      <c r="I393" s="7">
        <f t="shared" ref="I393:J393" si="438">I394</f>
        <v>11564772.029999999</v>
      </c>
      <c r="J393" s="7">
        <f t="shared" si="438"/>
        <v>11564.800000000001</v>
      </c>
      <c r="K393" s="7">
        <f t="shared" ref="K393" si="439">K394</f>
        <v>9978205.3300000001</v>
      </c>
      <c r="L393" s="7">
        <f t="shared" ref="L393" si="440">L394</f>
        <v>9978.2000000000007</v>
      </c>
      <c r="M393" s="10"/>
      <c r="N393" s="10"/>
      <c r="O393" s="10"/>
      <c r="P393" s="10"/>
      <c r="Q393" s="17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78.75" x14ac:dyDescent="0.25">
      <c r="A394" s="19" t="s">
        <v>155</v>
      </c>
      <c r="B394" s="20" t="s">
        <v>420</v>
      </c>
      <c r="C394" s="20" t="s">
        <v>64</v>
      </c>
      <c r="D394" s="20" t="s">
        <v>378</v>
      </c>
      <c r="E394" s="20" t="s">
        <v>156</v>
      </c>
      <c r="F394" s="20"/>
      <c r="G394" s="9">
        <v>10460493.75</v>
      </c>
      <c r="H394" s="8">
        <f>H395</f>
        <v>10460.5</v>
      </c>
      <c r="I394" s="8">
        <f t="shared" ref="I394:J394" si="441">I395</f>
        <v>11564772.029999999</v>
      </c>
      <c r="J394" s="8">
        <f t="shared" si="441"/>
        <v>11564.800000000001</v>
      </c>
      <c r="K394" s="8">
        <f t="shared" ref="K394" si="442">K395</f>
        <v>9978205.3300000001</v>
      </c>
      <c r="L394" s="8">
        <f t="shared" ref="L394" si="443">L395</f>
        <v>9978.2000000000007</v>
      </c>
      <c r="M394" s="9"/>
      <c r="N394" s="9"/>
      <c r="O394" s="9"/>
      <c r="P394" s="9"/>
      <c r="Q394" s="21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47.25" x14ac:dyDescent="0.25">
      <c r="A395" s="19" t="s">
        <v>436</v>
      </c>
      <c r="B395" s="20" t="s">
        <v>420</v>
      </c>
      <c r="C395" s="20" t="s">
        <v>64</v>
      </c>
      <c r="D395" s="20" t="s">
        <v>378</v>
      </c>
      <c r="E395" s="20" t="s">
        <v>437</v>
      </c>
      <c r="F395" s="20"/>
      <c r="G395" s="9">
        <v>10460493.75</v>
      </c>
      <c r="H395" s="8">
        <f>H396</f>
        <v>10460.5</v>
      </c>
      <c r="I395" s="8">
        <f t="shared" ref="I395:J395" si="444">I396</f>
        <v>11564772.029999999</v>
      </c>
      <c r="J395" s="8">
        <f t="shared" si="444"/>
        <v>11564.800000000001</v>
      </c>
      <c r="K395" s="8">
        <f t="shared" ref="K395" si="445">K396</f>
        <v>9978205.3300000001</v>
      </c>
      <c r="L395" s="8">
        <f t="shared" ref="L395" si="446">L396</f>
        <v>9978.2000000000007</v>
      </c>
      <c r="M395" s="9"/>
      <c r="N395" s="9"/>
      <c r="O395" s="9"/>
      <c r="P395" s="9"/>
      <c r="Q395" s="21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47.25" x14ac:dyDescent="0.25">
      <c r="A396" s="19" t="s">
        <v>438</v>
      </c>
      <c r="B396" s="20" t="s">
        <v>420</v>
      </c>
      <c r="C396" s="20" t="s">
        <v>64</v>
      </c>
      <c r="D396" s="20" t="s">
        <v>378</v>
      </c>
      <c r="E396" s="20" t="s">
        <v>439</v>
      </c>
      <c r="F396" s="20"/>
      <c r="G396" s="9">
        <v>10460493.75</v>
      </c>
      <c r="H396" s="8">
        <f>H397+H399</f>
        <v>10460.5</v>
      </c>
      <c r="I396" s="8">
        <f t="shared" ref="I396:J396" si="447">I397+I399</f>
        <v>11564772.029999999</v>
      </c>
      <c r="J396" s="8">
        <f t="shared" si="447"/>
        <v>11564.800000000001</v>
      </c>
      <c r="K396" s="8">
        <f t="shared" ref="K396" si="448">K397+K399</f>
        <v>9978205.3300000001</v>
      </c>
      <c r="L396" s="8">
        <f t="shared" ref="L396" si="449">L397+L399</f>
        <v>9978.2000000000007</v>
      </c>
      <c r="M396" s="9"/>
      <c r="N396" s="9"/>
      <c r="O396" s="9"/>
      <c r="P396" s="9"/>
      <c r="Q396" s="21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63" x14ac:dyDescent="0.25">
      <c r="A397" s="19" t="s">
        <v>440</v>
      </c>
      <c r="B397" s="20" t="s">
        <v>420</v>
      </c>
      <c r="C397" s="20" t="s">
        <v>64</v>
      </c>
      <c r="D397" s="20" t="s">
        <v>378</v>
      </c>
      <c r="E397" s="20" t="s">
        <v>441</v>
      </c>
      <c r="F397" s="20"/>
      <c r="G397" s="9">
        <v>8873927.0500000007</v>
      </c>
      <c r="H397" s="8">
        <v>8873.9</v>
      </c>
      <c r="I397" s="9">
        <v>9978205.3300000001</v>
      </c>
      <c r="J397" s="8">
        <v>9978.2000000000007</v>
      </c>
      <c r="K397" s="9">
        <v>9978205.3300000001</v>
      </c>
      <c r="L397" s="8">
        <v>9978.2000000000007</v>
      </c>
      <c r="M397" s="9"/>
      <c r="N397" s="9"/>
      <c r="O397" s="9"/>
      <c r="P397" s="9"/>
      <c r="Q397" s="21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06.5" customHeight="1" x14ac:dyDescent="0.25">
      <c r="A398" s="24" t="s">
        <v>442</v>
      </c>
      <c r="B398" s="25" t="s">
        <v>420</v>
      </c>
      <c r="C398" s="25" t="s">
        <v>64</v>
      </c>
      <c r="D398" s="25" t="s">
        <v>378</v>
      </c>
      <c r="E398" s="25" t="s">
        <v>441</v>
      </c>
      <c r="F398" s="25" t="s">
        <v>42</v>
      </c>
      <c r="G398" s="2">
        <v>8873927.0500000007</v>
      </c>
      <c r="H398" s="1">
        <v>8873.9</v>
      </c>
      <c r="I398" s="2">
        <v>9978205.3300000001</v>
      </c>
      <c r="J398" s="1">
        <v>9978.2000000000007</v>
      </c>
      <c r="K398" s="2">
        <v>9978205.3300000001</v>
      </c>
      <c r="L398" s="1">
        <v>9978.2000000000007</v>
      </c>
      <c r="M398" s="2"/>
      <c r="N398" s="2"/>
      <c r="O398" s="2"/>
      <c r="P398" s="2"/>
      <c r="Q398" s="26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47.25" x14ac:dyDescent="0.25">
      <c r="A399" s="19" t="s">
        <v>443</v>
      </c>
      <c r="B399" s="20" t="s">
        <v>420</v>
      </c>
      <c r="C399" s="20" t="s">
        <v>64</v>
      </c>
      <c r="D399" s="20" t="s">
        <v>378</v>
      </c>
      <c r="E399" s="20" t="s">
        <v>444</v>
      </c>
      <c r="F399" s="20"/>
      <c r="G399" s="9">
        <v>1586566.7</v>
      </c>
      <c r="H399" s="8">
        <v>1586.6</v>
      </c>
      <c r="I399" s="9">
        <v>1586566.7</v>
      </c>
      <c r="J399" s="8">
        <v>1586.6</v>
      </c>
      <c r="K399" s="9"/>
      <c r="L399" s="8">
        <v>0</v>
      </c>
      <c r="M399" s="9"/>
      <c r="N399" s="9"/>
      <c r="O399" s="9"/>
      <c r="P399" s="9"/>
      <c r="Q399" s="21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78.75" customHeight="1" x14ac:dyDescent="0.25">
      <c r="A400" s="28" t="s">
        <v>445</v>
      </c>
      <c r="B400" s="25" t="s">
        <v>420</v>
      </c>
      <c r="C400" s="25" t="s">
        <v>64</v>
      </c>
      <c r="D400" s="25" t="s">
        <v>378</v>
      </c>
      <c r="E400" s="25" t="s">
        <v>444</v>
      </c>
      <c r="F400" s="25" t="s">
        <v>42</v>
      </c>
      <c r="G400" s="2">
        <v>1586566.7</v>
      </c>
      <c r="H400" s="1">
        <v>1586.6</v>
      </c>
      <c r="I400" s="2">
        <v>1586566.7</v>
      </c>
      <c r="J400" s="1">
        <v>1586.6</v>
      </c>
      <c r="K400" s="2"/>
      <c r="L400" s="1">
        <v>0</v>
      </c>
      <c r="M400" s="2"/>
      <c r="N400" s="2"/>
      <c r="O400" s="2"/>
      <c r="P400" s="2"/>
      <c r="Q400" s="26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31" ht="15.75" x14ac:dyDescent="0.25">
      <c r="A401" s="15" t="s">
        <v>154</v>
      </c>
      <c r="B401" s="16" t="s">
        <v>420</v>
      </c>
      <c r="C401" s="16" t="s">
        <v>64</v>
      </c>
      <c r="D401" s="16" t="s">
        <v>138</v>
      </c>
      <c r="E401" s="16"/>
      <c r="F401" s="16"/>
      <c r="G401" s="10">
        <v>30342129.16</v>
      </c>
      <c r="H401" s="7">
        <f>H402</f>
        <v>30342.200000000004</v>
      </c>
      <c r="I401" s="7">
        <f t="shared" ref="I401:J401" si="450">I402</f>
        <v>25458233.329999998</v>
      </c>
      <c r="J401" s="7">
        <f t="shared" si="450"/>
        <v>25458.2</v>
      </c>
      <c r="K401" s="7">
        <f t="shared" ref="K401" si="451">K402</f>
        <v>25849933.329999998</v>
      </c>
      <c r="L401" s="7">
        <f t="shared" ref="L401" si="452">L402</f>
        <v>25849.9</v>
      </c>
      <c r="M401" s="10"/>
      <c r="N401" s="10"/>
      <c r="O401" s="10"/>
      <c r="P401" s="10"/>
      <c r="Q401" s="17"/>
      <c r="R401" s="18"/>
      <c r="S401" s="18"/>
      <c r="T401" s="18"/>
      <c r="U401" s="18"/>
      <c r="V401" s="18"/>
      <c r="W401" s="18"/>
      <c r="X401" s="18"/>
      <c r="Y401" s="18"/>
      <c r="Z401" s="30"/>
      <c r="AA401" s="30"/>
      <c r="AB401" s="30"/>
      <c r="AC401" s="30"/>
      <c r="AD401" s="30"/>
      <c r="AE401" s="30">
        <f t="shared" ref="AE401" si="453">M401+M111</f>
        <v>0</v>
      </c>
    </row>
    <row r="402" spans="1:31" ht="78.75" x14ac:dyDescent="0.25">
      <c r="A402" s="19" t="s">
        <v>155</v>
      </c>
      <c r="B402" s="20" t="s">
        <v>420</v>
      </c>
      <c r="C402" s="20" t="s">
        <v>64</v>
      </c>
      <c r="D402" s="20" t="s">
        <v>138</v>
      </c>
      <c r="E402" s="20" t="s">
        <v>156</v>
      </c>
      <c r="F402" s="20"/>
      <c r="G402" s="9">
        <v>30342129.16</v>
      </c>
      <c r="H402" s="8">
        <f>H403</f>
        <v>30342.200000000004</v>
      </c>
      <c r="I402" s="8">
        <f t="shared" ref="I402:J402" si="454">I403</f>
        <v>25458233.329999998</v>
      </c>
      <c r="J402" s="8">
        <f t="shared" si="454"/>
        <v>25458.2</v>
      </c>
      <c r="K402" s="8">
        <f t="shared" ref="K402" si="455">K403</f>
        <v>25849933.329999998</v>
      </c>
      <c r="L402" s="8">
        <f t="shared" ref="L402" si="456">L403</f>
        <v>25849.9</v>
      </c>
      <c r="M402" s="9"/>
      <c r="N402" s="9"/>
      <c r="O402" s="9"/>
      <c r="P402" s="9"/>
      <c r="Q402" s="21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31" ht="47.25" x14ac:dyDescent="0.25">
      <c r="A403" s="19" t="s">
        <v>157</v>
      </c>
      <c r="B403" s="20" t="s">
        <v>420</v>
      </c>
      <c r="C403" s="20" t="s">
        <v>64</v>
      </c>
      <c r="D403" s="20" t="s">
        <v>138</v>
      </c>
      <c r="E403" s="20" t="s">
        <v>158</v>
      </c>
      <c r="F403" s="20"/>
      <c r="G403" s="9">
        <v>30342129.16</v>
      </c>
      <c r="H403" s="8">
        <f>H404+H409</f>
        <v>30342.200000000004</v>
      </c>
      <c r="I403" s="8">
        <f t="shared" ref="I403:J403" si="457">I404+I409</f>
        <v>25458233.329999998</v>
      </c>
      <c r="J403" s="8">
        <f t="shared" si="457"/>
        <v>25458.2</v>
      </c>
      <c r="K403" s="8">
        <f t="shared" ref="K403" si="458">K404+K409</f>
        <v>25849933.329999998</v>
      </c>
      <c r="L403" s="8">
        <f t="shared" ref="L403" si="459">L404+L409</f>
        <v>25849.9</v>
      </c>
      <c r="M403" s="9"/>
      <c r="N403" s="9"/>
      <c r="O403" s="9"/>
      <c r="P403" s="9"/>
      <c r="Q403" s="21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31" ht="31.5" x14ac:dyDescent="0.25">
      <c r="A404" s="19" t="s">
        <v>159</v>
      </c>
      <c r="B404" s="20" t="s">
        <v>420</v>
      </c>
      <c r="C404" s="20" t="s">
        <v>64</v>
      </c>
      <c r="D404" s="20" t="s">
        <v>138</v>
      </c>
      <c r="E404" s="20" t="s">
        <v>160</v>
      </c>
      <c r="F404" s="20"/>
      <c r="G404" s="9">
        <v>6436600</v>
      </c>
      <c r="H404" s="8">
        <f>H405+H407</f>
        <v>6436.6</v>
      </c>
      <c r="I404" s="8">
        <f t="shared" ref="I404:J404" si="460">I405+I407</f>
        <v>6865000</v>
      </c>
      <c r="J404" s="8">
        <f t="shared" si="460"/>
        <v>6865</v>
      </c>
      <c r="K404" s="8">
        <f t="shared" ref="K404" si="461">K405+K407</f>
        <v>7256700</v>
      </c>
      <c r="L404" s="8">
        <f t="shared" ref="L404" si="462">L405+L407</f>
        <v>7256.7</v>
      </c>
      <c r="M404" s="9"/>
      <c r="N404" s="9"/>
      <c r="O404" s="9"/>
      <c r="P404" s="9"/>
      <c r="Q404" s="21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31" ht="47.25" x14ac:dyDescent="0.25">
      <c r="A405" s="19" t="s">
        <v>446</v>
      </c>
      <c r="B405" s="20" t="s">
        <v>420</v>
      </c>
      <c r="C405" s="20" t="s">
        <v>64</v>
      </c>
      <c r="D405" s="20" t="s">
        <v>138</v>
      </c>
      <c r="E405" s="20" t="s">
        <v>447</v>
      </c>
      <c r="F405" s="20"/>
      <c r="G405" s="9">
        <v>150000</v>
      </c>
      <c r="H405" s="8">
        <v>150</v>
      </c>
      <c r="I405" s="9">
        <v>125000</v>
      </c>
      <c r="J405" s="8">
        <v>125</v>
      </c>
      <c r="K405" s="9">
        <v>125000</v>
      </c>
      <c r="L405" s="8">
        <v>125</v>
      </c>
      <c r="M405" s="9"/>
      <c r="N405" s="9"/>
      <c r="O405" s="9"/>
      <c r="P405" s="9"/>
      <c r="Q405" s="21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31" ht="78.75" x14ac:dyDescent="0.25">
      <c r="A406" s="28" t="s">
        <v>448</v>
      </c>
      <c r="B406" s="25" t="s">
        <v>420</v>
      </c>
      <c r="C406" s="25" t="s">
        <v>64</v>
      </c>
      <c r="D406" s="25" t="s">
        <v>138</v>
      </c>
      <c r="E406" s="25" t="s">
        <v>447</v>
      </c>
      <c r="F406" s="25" t="s">
        <v>42</v>
      </c>
      <c r="G406" s="2">
        <v>150000</v>
      </c>
      <c r="H406" s="1">
        <v>150</v>
      </c>
      <c r="I406" s="2">
        <v>125000</v>
      </c>
      <c r="J406" s="1">
        <v>125</v>
      </c>
      <c r="K406" s="2">
        <v>125000</v>
      </c>
      <c r="L406" s="1">
        <v>125</v>
      </c>
      <c r="M406" s="2"/>
      <c r="N406" s="2"/>
      <c r="O406" s="2"/>
      <c r="P406" s="2"/>
      <c r="Q406" s="26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31" ht="31.5" x14ac:dyDescent="0.25">
      <c r="A407" s="19" t="s">
        <v>161</v>
      </c>
      <c r="B407" s="20" t="s">
        <v>420</v>
      </c>
      <c r="C407" s="20" t="s">
        <v>64</v>
      </c>
      <c r="D407" s="20" t="s">
        <v>138</v>
      </c>
      <c r="E407" s="20" t="s">
        <v>162</v>
      </c>
      <c r="F407" s="20"/>
      <c r="G407" s="9">
        <v>6286600</v>
      </c>
      <c r="H407" s="8">
        <v>6286.6</v>
      </c>
      <c r="I407" s="9">
        <v>6740000</v>
      </c>
      <c r="J407" s="8">
        <v>6740</v>
      </c>
      <c r="K407" s="9">
        <v>7131700</v>
      </c>
      <c r="L407" s="8">
        <v>7131.7</v>
      </c>
      <c r="M407" s="9"/>
      <c r="N407" s="9"/>
      <c r="O407" s="9"/>
      <c r="P407" s="9"/>
      <c r="Q407" s="21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31" ht="78.75" x14ac:dyDescent="0.25">
      <c r="A408" s="28" t="s">
        <v>163</v>
      </c>
      <c r="B408" s="25" t="s">
        <v>420</v>
      </c>
      <c r="C408" s="25" t="s">
        <v>64</v>
      </c>
      <c r="D408" s="25" t="s">
        <v>138</v>
      </c>
      <c r="E408" s="25" t="s">
        <v>162</v>
      </c>
      <c r="F408" s="25" t="s">
        <v>42</v>
      </c>
      <c r="G408" s="2">
        <v>6286600</v>
      </c>
      <c r="H408" s="1">
        <v>6286.6</v>
      </c>
      <c r="I408" s="2">
        <v>6740000</v>
      </c>
      <c r="J408" s="1">
        <v>6740</v>
      </c>
      <c r="K408" s="2">
        <v>7131700</v>
      </c>
      <c r="L408" s="1">
        <v>7131.7</v>
      </c>
      <c r="M408" s="2"/>
      <c r="N408" s="2"/>
      <c r="O408" s="2"/>
      <c r="P408" s="2"/>
      <c r="Q408" s="26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31" ht="47.25" x14ac:dyDescent="0.25">
      <c r="A409" s="19" t="s">
        <v>449</v>
      </c>
      <c r="B409" s="20" t="s">
        <v>420</v>
      </c>
      <c r="C409" s="20" t="s">
        <v>64</v>
      </c>
      <c r="D409" s="20" t="s">
        <v>138</v>
      </c>
      <c r="E409" s="20" t="s">
        <v>450</v>
      </c>
      <c r="F409" s="20"/>
      <c r="G409" s="9">
        <v>23905529.16</v>
      </c>
      <c r="H409" s="8">
        <f>H410+H412</f>
        <v>23905.600000000002</v>
      </c>
      <c r="I409" s="8">
        <f t="shared" ref="I409:L409" si="463">I410+I412</f>
        <v>18593233.329999998</v>
      </c>
      <c r="J409" s="8">
        <f t="shared" si="463"/>
        <v>18593.2</v>
      </c>
      <c r="K409" s="8">
        <f t="shared" si="463"/>
        <v>18593233.329999998</v>
      </c>
      <c r="L409" s="8">
        <f t="shared" si="463"/>
        <v>18593.2</v>
      </c>
      <c r="M409" s="9"/>
      <c r="N409" s="9"/>
      <c r="O409" s="9"/>
      <c r="P409" s="9"/>
      <c r="Q409" s="21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31" ht="47.25" x14ac:dyDescent="0.25">
      <c r="A410" s="19" t="s">
        <v>451</v>
      </c>
      <c r="B410" s="20" t="s">
        <v>420</v>
      </c>
      <c r="C410" s="20" t="s">
        <v>64</v>
      </c>
      <c r="D410" s="20" t="s">
        <v>138</v>
      </c>
      <c r="E410" s="20" t="s">
        <v>452</v>
      </c>
      <c r="F410" s="20"/>
      <c r="G410" s="9">
        <v>4166670.83</v>
      </c>
      <c r="H410" s="8">
        <v>4166.7</v>
      </c>
      <c r="I410" s="9"/>
      <c r="J410" s="8">
        <v>0</v>
      </c>
      <c r="K410" s="9"/>
      <c r="L410" s="8">
        <v>0</v>
      </c>
      <c r="M410" s="9"/>
      <c r="N410" s="9"/>
      <c r="O410" s="9"/>
      <c r="P410" s="9"/>
      <c r="Q410" s="21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31" ht="97.5" customHeight="1" x14ac:dyDescent="0.25">
      <c r="A411" s="28" t="s">
        <v>453</v>
      </c>
      <c r="B411" s="25" t="s">
        <v>420</v>
      </c>
      <c r="C411" s="25" t="s">
        <v>64</v>
      </c>
      <c r="D411" s="25" t="s">
        <v>138</v>
      </c>
      <c r="E411" s="25" t="s">
        <v>452</v>
      </c>
      <c r="F411" s="25" t="s">
        <v>42</v>
      </c>
      <c r="G411" s="2">
        <v>4166670.83</v>
      </c>
      <c r="H411" s="1">
        <v>4166.7</v>
      </c>
      <c r="I411" s="2"/>
      <c r="J411" s="1">
        <v>0</v>
      </c>
      <c r="K411" s="2"/>
      <c r="L411" s="1">
        <v>0</v>
      </c>
      <c r="M411" s="2"/>
      <c r="N411" s="2"/>
      <c r="O411" s="2"/>
      <c r="P411" s="2"/>
      <c r="Q411" s="26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31" ht="63" x14ac:dyDescent="0.25">
      <c r="A412" s="19" t="s">
        <v>454</v>
      </c>
      <c r="B412" s="20" t="s">
        <v>420</v>
      </c>
      <c r="C412" s="20" t="s">
        <v>64</v>
      </c>
      <c r="D412" s="20" t="s">
        <v>138</v>
      </c>
      <c r="E412" s="20" t="s">
        <v>455</v>
      </c>
      <c r="F412" s="20"/>
      <c r="G412" s="9">
        <v>19738858.329999998</v>
      </c>
      <c r="H412" s="8">
        <v>19738.900000000001</v>
      </c>
      <c r="I412" s="9">
        <v>18593233.329999998</v>
      </c>
      <c r="J412" s="8">
        <v>18593.2</v>
      </c>
      <c r="K412" s="9">
        <v>18593233.329999998</v>
      </c>
      <c r="L412" s="8">
        <v>18593.2</v>
      </c>
      <c r="M412" s="9"/>
      <c r="N412" s="9"/>
      <c r="O412" s="9"/>
      <c r="P412" s="9"/>
      <c r="Q412" s="21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31" ht="105.75" customHeight="1" x14ac:dyDescent="0.25">
      <c r="A413" s="28" t="s">
        <v>456</v>
      </c>
      <c r="B413" s="25" t="s">
        <v>420</v>
      </c>
      <c r="C413" s="25" t="s">
        <v>64</v>
      </c>
      <c r="D413" s="25" t="s">
        <v>138</v>
      </c>
      <c r="E413" s="25" t="s">
        <v>455</v>
      </c>
      <c r="F413" s="25" t="s">
        <v>42</v>
      </c>
      <c r="G413" s="2">
        <v>19738858.329999998</v>
      </c>
      <c r="H413" s="1">
        <v>19738.900000000001</v>
      </c>
      <c r="I413" s="2">
        <v>18593233.329999998</v>
      </c>
      <c r="J413" s="1">
        <v>18593.2</v>
      </c>
      <c r="K413" s="2">
        <v>18593233.329999998</v>
      </c>
      <c r="L413" s="1">
        <v>18593.2</v>
      </c>
      <c r="M413" s="2"/>
      <c r="N413" s="2"/>
      <c r="O413" s="2"/>
      <c r="P413" s="2"/>
      <c r="Q413" s="26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31" ht="15.75" x14ac:dyDescent="0.25">
      <c r="A414" s="15" t="s">
        <v>177</v>
      </c>
      <c r="B414" s="16" t="s">
        <v>420</v>
      </c>
      <c r="C414" s="16" t="s">
        <v>89</v>
      </c>
      <c r="D414" s="16" t="s">
        <v>20</v>
      </c>
      <c r="E414" s="16"/>
      <c r="F414" s="16"/>
      <c r="G414" s="10">
        <v>83114970.829999998</v>
      </c>
      <c r="H414" s="7">
        <f>H415</f>
        <v>83115</v>
      </c>
      <c r="I414" s="7">
        <f t="shared" ref="I414:L414" si="464">I415</f>
        <v>85467837.5</v>
      </c>
      <c r="J414" s="7">
        <f t="shared" si="464"/>
        <v>85467.8</v>
      </c>
      <c r="K414" s="7">
        <f t="shared" si="464"/>
        <v>60336500</v>
      </c>
      <c r="L414" s="7">
        <f t="shared" si="464"/>
        <v>60336.5</v>
      </c>
      <c r="M414" s="10"/>
      <c r="N414" s="10"/>
      <c r="O414" s="10"/>
      <c r="P414" s="10"/>
      <c r="Q414" s="17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31" ht="15.75" x14ac:dyDescent="0.25">
      <c r="A415" s="15" t="s">
        <v>457</v>
      </c>
      <c r="B415" s="16" t="s">
        <v>420</v>
      </c>
      <c r="C415" s="16" t="s">
        <v>89</v>
      </c>
      <c r="D415" s="16" t="s">
        <v>59</v>
      </c>
      <c r="E415" s="16"/>
      <c r="F415" s="16"/>
      <c r="G415" s="10">
        <v>83114970.829999998</v>
      </c>
      <c r="H415" s="7">
        <f>H416</f>
        <v>83115</v>
      </c>
      <c r="I415" s="7">
        <f t="shared" ref="I415:J415" si="465">I416</f>
        <v>85467837.5</v>
      </c>
      <c r="J415" s="7">
        <f t="shared" si="465"/>
        <v>85467.8</v>
      </c>
      <c r="K415" s="7">
        <f t="shared" ref="K415" si="466">K416</f>
        <v>60336500</v>
      </c>
      <c r="L415" s="7">
        <f t="shared" ref="L415" si="467">L416</f>
        <v>60336.5</v>
      </c>
      <c r="M415" s="10"/>
      <c r="N415" s="10"/>
      <c r="O415" s="10"/>
      <c r="P415" s="10"/>
      <c r="Q415" s="17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31" ht="78.75" x14ac:dyDescent="0.25">
      <c r="A416" s="19" t="s">
        <v>155</v>
      </c>
      <c r="B416" s="20" t="s">
        <v>420</v>
      </c>
      <c r="C416" s="20" t="s">
        <v>89</v>
      </c>
      <c r="D416" s="20" t="s">
        <v>59</v>
      </c>
      <c r="E416" s="20" t="s">
        <v>156</v>
      </c>
      <c r="F416" s="20"/>
      <c r="G416" s="9">
        <v>83114970.829999998</v>
      </c>
      <c r="H416" s="8">
        <f>H417</f>
        <v>83115</v>
      </c>
      <c r="I416" s="8">
        <f t="shared" ref="I416:J416" si="468">I417</f>
        <v>85467837.5</v>
      </c>
      <c r="J416" s="8">
        <f t="shared" si="468"/>
        <v>85467.8</v>
      </c>
      <c r="K416" s="8">
        <f t="shared" ref="K416" si="469">K417</f>
        <v>60336500</v>
      </c>
      <c r="L416" s="8">
        <f t="shared" ref="L416" si="470">L417</f>
        <v>60336.5</v>
      </c>
      <c r="M416" s="9"/>
      <c r="N416" s="9"/>
      <c r="O416" s="9"/>
      <c r="P416" s="9"/>
      <c r="Q416" s="21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71.25" customHeight="1" x14ac:dyDescent="0.25">
      <c r="A417" s="19" t="s">
        <v>179</v>
      </c>
      <c r="B417" s="20" t="s">
        <v>420</v>
      </c>
      <c r="C417" s="20" t="s">
        <v>89</v>
      </c>
      <c r="D417" s="20" t="s">
        <v>59</v>
      </c>
      <c r="E417" s="20" t="s">
        <v>180</v>
      </c>
      <c r="F417" s="20"/>
      <c r="G417" s="9">
        <v>83114970.829999998</v>
      </c>
      <c r="H417" s="8">
        <f>H418+H423</f>
        <v>83115</v>
      </c>
      <c r="I417" s="8">
        <f t="shared" ref="I417:J417" si="471">I418+I423</f>
        <v>85467837.5</v>
      </c>
      <c r="J417" s="8">
        <f t="shared" si="471"/>
        <v>85467.8</v>
      </c>
      <c r="K417" s="8">
        <f t="shared" ref="K417" si="472">K418+K423</f>
        <v>60336500</v>
      </c>
      <c r="L417" s="8">
        <f t="shared" ref="L417" si="473">L418+L423</f>
        <v>60336.5</v>
      </c>
      <c r="M417" s="9"/>
      <c r="N417" s="9"/>
      <c r="O417" s="9"/>
      <c r="P417" s="9"/>
      <c r="Q417" s="21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63" x14ac:dyDescent="0.25">
      <c r="A418" s="19" t="s">
        <v>458</v>
      </c>
      <c r="B418" s="20" t="s">
        <v>420</v>
      </c>
      <c r="C418" s="20" t="s">
        <v>89</v>
      </c>
      <c r="D418" s="20" t="s">
        <v>59</v>
      </c>
      <c r="E418" s="20" t="s">
        <v>459</v>
      </c>
      <c r="F418" s="20"/>
      <c r="G418" s="9">
        <v>27874170.829999998</v>
      </c>
      <c r="H418" s="8">
        <v>27874.2</v>
      </c>
      <c r="I418" s="9">
        <v>29573337.5</v>
      </c>
      <c r="J418" s="8">
        <v>29573.3</v>
      </c>
      <c r="K418" s="9"/>
      <c r="L418" s="8">
        <v>0</v>
      </c>
      <c r="M418" s="9"/>
      <c r="N418" s="9"/>
      <c r="O418" s="9"/>
      <c r="P418" s="9"/>
      <c r="Q418" s="21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31.5" x14ac:dyDescent="0.25">
      <c r="A419" s="19" t="s">
        <v>460</v>
      </c>
      <c r="B419" s="20" t="s">
        <v>420</v>
      </c>
      <c r="C419" s="20" t="s">
        <v>89</v>
      </c>
      <c r="D419" s="20" t="s">
        <v>59</v>
      </c>
      <c r="E419" s="20" t="s">
        <v>461</v>
      </c>
      <c r="F419" s="20"/>
      <c r="G419" s="9">
        <v>27874170.829999998</v>
      </c>
      <c r="H419" s="8">
        <v>27874.2</v>
      </c>
      <c r="I419" s="9"/>
      <c r="J419" s="8">
        <v>0</v>
      </c>
      <c r="K419" s="9"/>
      <c r="L419" s="8">
        <v>0</v>
      </c>
      <c r="M419" s="9"/>
      <c r="N419" s="9"/>
      <c r="O419" s="9"/>
      <c r="P419" s="9"/>
      <c r="Q419" s="21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63" x14ac:dyDescent="0.25">
      <c r="A420" s="28" t="s">
        <v>462</v>
      </c>
      <c r="B420" s="25" t="s">
        <v>420</v>
      </c>
      <c r="C420" s="25" t="s">
        <v>89</v>
      </c>
      <c r="D420" s="25" t="s">
        <v>59</v>
      </c>
      <c r="E420" s="25" t="s">
        <v>461</v>
      </c>
      <c r="F420" s="25" t="s">
        <v>42</v>
      </c>
      <c r="G420" s="2">
        <v>27874170.829999998</v>
      </c>
      <c r="H420" s="1">
        <v>27874.2</v>
      </c>
      <c r="I420" s="2"/>
      <c r="J420" s="1">
        <v>0</v>
      </c>
      <c r="K420" s="2"/>
      <c r="L420" s="1">
        <v>0</v>
      </c>
      <c r="M420" s="2"/>
      <c r="N420" s="2"/>
      <c r="O420" s="2"/>
      <c r="P420" s="2"/>
      <c r="Q420" s="26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31.5" x14ac:dyDescent="0.25">
      <c r="A421" s="19" t="s">
        <v>463</v>
      </c>
      <c r="B421" s="20" t="s">
        <v>420</v>
      </c>
      <c r="C421" s="20" t="s">
        <v>89</v>
      </c>
      <c r="D421" s="20" t="s">
        <v>59</v>
      </c>
      <c r="E421" s="20" t="s">
        <v>464</v>
      </c>
      <c r="F421" s="20"/>
      <c r="G421" s="9"/>
      <c r="H421" s="8">
        <v>0</v>
      </c>
      <c r="I421" s="9">
        <v>29573337.5</v>
      </c>
      <c r="J421" s="8">
        <v>29573.3</v>
      </c>
      <c r="K421" s="9"/>
      <c r="L421" s="8">
        <v>0</v>
      </c>
      <c r="M421" s="9"/>
      <c r="N421" s="9"/>
      <c r="O421" s="9"/>
      <c r="P421" s="9"/>
      <c r="Q421" s="21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63" x14ac:dyDescent="0.25">
      <c r="A422" s="28" t="s">
        <v>465</v>
      </c>
      <c r="B422" s="25" t="s">
        <v>420</v>
      </c>
      <c r="C422" s="25" t="s">
        <v>89</v>
      </c>
      <c r="D422" s="25" t="s">
        <v>59</v>
      </c>
      <c r="E422" s="25" t="s">
        <v>464</v>
      </c>
      <c r="F422" s="25" t="s">
        <v>42</v>
      </c>
      <c r="G422" s="2"/>
      <c r="H422" s="1">
        <v>0</v>
      </c>
      <c r="I422" s="2">
        <v>29573337.5</v>
      </c>
      <c r="J422" s="1">
        <v>29573.3</v>
      </c>
      <c r="K422" s="2"/>
      <c r="L422" s="1">
        <v>0</v>
      </c>
      <c r="M422" s="2"/>
      <c r="N422" s="2"/>
      <c r="O422" s="2"/>
      <c r="P422" s="2"/>
      <c r="Q422" s="26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63" x14ac:dyDescent="0.25">
      <c r="A423" s="19" t="s">
        <v>466</v>
      </c>
      <c r="B423" s="20" t="s">
        <v>420</v>
      </c>
      <c r="C423" s="20" t="s">
        <v>89</v>
      </c>
      <c r="D423" s="20" t="s">
        <v>59</v>
      </c>
      <c r="E423" s="20" t="s">
        <v>467</v>
      </c>
      <c r="F423" s="20"/>
      <c r="G423" s="9">
        <v>55240800</v>
      </c>
      <c r="H423" s="8">
        <f>H424</f>
        <v>55240.800000000003</v>
      </c>
      <c r="I423" s="8">
        <f t="shared" ref="I423:J423" si="474">I424</f>
        <v>55894500</v>
      </c>
      <c r="J423" s="8">
        <f t="shared" si="474"/>
        <v>55894.5</v>
      </c>
      <c r="K423" s="8">
        <f t="shared" ref="K423" si="475">K424</f>
        <v>60336500</v>
      </c>
      <c r="L423" s="8">
        <f t="shared" ref="L423" si="476">L424</f>
        <v>60336.5</v>
      </c>
      <c r="M423" s="9"/>
      <c r="N423" s="9"/>
      <c r="O423" s="9"/>
      <c r="P423" s="9"/>
      <c r="Q423" s="21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63" x14ac:dyDescent="0.25">
      <c r="A424" s="19" t="s">
        <v>468</v>
      </c>
      <c r="B424" s="20" t="s">
        <v>420</v>
      </c>
      <c r="C424" s="20" t="s">
        <v>89</v>
      </c>
      <c r="D424" s="20" t="s">
        <v>59</v>
      </c>
      <c r="E424" s="20" t="s">
        <v>469</v>
      </c>
      <c r="F424" s="20"/>
      <c r="G424" s="9">
        <v>55240800</v>
      </c>
      <c r="H424" s="8">
        <f>H425+H426</f>
        <v>55240.800000000003</v>
      </c>
      <c r="I424" s="8">
        <f t="shared" ref="I424:J424" si="477">I425+I426</f>
        <v>55894500</v>
      </c>
      <c r="J424" s="8">
        <f t="shared" si="477"/>
        <v>55894.5</v>
      </c>
      <c r="K424" s="8">
        <f t="shared" ref="K424" si="478">K425+K426</f>
        <v>60336500</v>
      </c>
      <c r="L424" s="8">
        <f t="shared" ref="L424" si="479">L425+L426</f>
        <v>60336.5</v>
      </c>
      <c r="M424" s="9"/>
      <c r="N424" s="9"/>
      <c r="O424" s="9"/>
      <c r="P424" s="9"/>
      <c r="Q424" s="21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11" customHeight="1" x14ac:dyDescent="0.25">
      <c r="A425" s="28" t="s">
        <v>470</v>
      </c>
      <c r="B425" s="25" t="s">
        <v>420</v>
      </c>
      <c r="C425" s="25" t="s">
        <v>89</v>
      </c>
      <c r="D425" s="25" t="s">
        <v>59</v>
      </c>
      <c r="E425" s="25" t="s">
        <v>469</v>
      </c>
      <c r="F425" s="25" t="s">
        <v>42</v>
      </c>
      <c r="G425" s="2">
        <v>44859</v>
      </c>
      <c r="H425" s="1">
        <v>44.9</v>
      </c>
      <c r="I425" s="2">
        <v>44859</v>
      </c>
      <c r="J425" s="1">
        <v>44.9</v>
      </c>
      <c r="K425" s="2">
        <v>44859</v>
      </c>
      <c r="L425" s="1">
        <v>44.9</v>
      </c>
      <c r="M425" s="2"/>
      <c r="N425" s="2"/>
      <c r="O425" s="2"/>
      <c r="P425" s="2"/>
      <c r="Q425" s="26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90" customHeight="1" x14ac:dyDescent="0.25">
      <c r="A426" s="28" t="s">
        <v>471</v>
      </c>
      <c r="B426" s="25" t="s">
        <v>420</v>
      </c>
      <c r="C426" s="25" t="s">
        <v>89</v>
      </c>
      <c r="D426" s="25" t="s">
        <v>59</v>
      </c>
      <c r="E426" s="25" t="s">
        <v>469</v>
      </c>
      <c r="F426" s="25" t="s">
        <v>44</v>
      </c>
      <c r="G426" s="2">
        <v>55195941</v>
      </c>
      <c r="H426" s="1">
        <v>55195.9</v>
      </c>
      <c r="I426" s="2">
        <v>55849641</v>
      </c>
      <c r="J426" s="1">
        <v>55849.599999999999</v>
      </c>
      <c r="K426" s="2">
        <v>60291641</v>
      </c>
      <c r="L426" s="1">
        <v>60291.6</v>
      </c>
      <c r="M426" s="2"/>
      <c r="N426" s="2"/>
      <c r="O426" s="2"/>
      <c r="P426" s="2"/>
      <c r="Q426" s="26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5.75" x14ac:dyDescent="0.25">
      <c r="A427" s="15" t="s">
        <v>472</v>
      </c>
      <c r="B427" s="16" t="s">
        <v>420</v>
      </c>
      <c r="C427" s="16" t="s">
        <v>22</v>
      </c>
      <c r="D427" s="16" t="s">
        <v>20</v>
      </c>
      <c r="E427" s="16"/>
      <c r="F427" s="16"/>
      <c r="G427" s="10">
        <v>329400</v>
      </c>
      <c r="H427" s="7">
        <v>329.4</v>
      </c>
      <c r="I427" s="10">
        <v>329400</v>
      </c>
      <c r="J427" s="7">
        <v>329.4</v>
      </c>
      <c r="K427" s="10">
        <v>329400</v>
      </c>
      <c r="L427" s="7">
        <v>329.4</v>
      </c>
      <c r="M427" s="10"/>
      <c r="N427" s="10"/>
      <c r="O427" s="10"/>
      <c r="P427" s="10"/>
      <c r="Q427" s="17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31.5" x14ac:dyDescent="0.25">
      <c r="A428" s="15" t="s">
        <v>473</v>
      </c>
      <c r="B428" s="16" t="s">
        <v>420</v>
      </c>
      <c r="C428" s="16" t="s">
        <v>22</v>
      </c>
      <c r="D428" s="16" t="s">
        <v>89</v>
      </c>
      <c r="E428" s="16"/>
      <c r="F428" s="16"/>
      <c r="G428" s="10">
        <v>329400</v>
      </c>
      <c r="H428" s="7">
        <v>329.4</v>
      </c>
      <c r="I428" s="10">
        <v>329400</v>
      </c>
      <c r="J428" s="7">
        <v>329.4</v>
      </c>
      <c r="K428" s="10">
        <v>329400</v>
      </c>
      <c r="L428" s="7">
        <v>329.4</v>
      </c>
      <c r="M428" s="10"/>
      <c r="N428" s="10"/>
      <c r="O428" s="10"/>
      <c r="P428" s="10"/>
      <c r="Q428" s="17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78.75" x14ac:dyDescent="0.25">
      <c r="A429" s="19" t="s">
        <v>155</v>
      </c>
      <c r="B429" s="20" t="s">
        <v>420</v>
      </c>
      <c r="C429" s="20" t="s">
        <v>22</v>
      </c>
      <c r="D429" s="20" t="s">
        <v>89</v>
      </c>
      <c r="E429" s="20" t="s">
        <v>156</v>
      </c>
      <c r="F429" s="20"/>
      <c r="G429" s="9">
        <v>329400</v>
      </c>
      <c r="H429" s="8">
        <v>329.4</v>
      </c>
      <c r="I429" s="9">
        <v>329400</v>
      </c>
      <c r="J429" s="8">
        <v>329.4</v>
      </c>
      <c r="K429" s="9">
        <v>329400</v>
      </c>
      <c r="L429" s="8">
        <v>329.4</v>
      </c>
      <c r="M429" s="9"/>
      <c r="N429" s="9"/>
      <c r="O429" s="9"/>
      <c r="P429" s="9"/>
      <c r="Q429" s="21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80.25" customHeight="1" x14ac:dyDescent="0.25">
      <c r="A430" s="19" t="s">
        <v>179</v>
      </c>
      <c r="B430" s="20" t="s">
        <v>420</v>
      </c>
      <c r="C430" s="20" t="s">
        <v>22</v>
      </c>
      <c r="D430" s="20" t="s">
        <v>89</v>
      </c>
      <c r="E430" s="20" t="s">
        <v>180</v>
      </c>
      <c r="F430" s="20"/>
      <c r="G430" s="9">
        <v>329400</v>
      </c>
      <c r="H430" s="8">
        <v>329.4</v>
      </c>
      <c r="I430" s="9">
        <v>329400</v>
      </c>
      <c r="J430" s="8">
        <v>329.4</v>
      </c>
      <c r="K430" s="9">
        <v>329400</v>
      </c>
      <c r="L430" s="8">
        <v>329.4</v>
      </c>
      <c r="M430" s="9"/>
      <c r="N430" s="9"/>
      <c r="O430" s="9"/>
      <c r="P430" s="9"/>
      <c r="Q430" s="21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47.25" x14ac:dyDescent="0.25">
      <c r="A431" s="19" t="s">
        <v>474</v>
      </c>
      <c r="B431" s="20" t="s">
        <v>420</v>
      </c>
      <c r="C431" s="20" t="s">
        <v>22</v>
      </c>
      <c r="D431" s="20" t="s">
        <v>89</v>
      </c>
      <c r="E431" s="20" t="s">
        <v>475</v>
      </c>
      <c r="F431" s="20"/>
      <c r="G431" s="9">
        <v>329400</v>
      </c>
      <c r="H431" s="8">
        <v>329.4</v>
      </c>
      <c r="I431" s="9">
        <v>329400</v>
      </c>
      <c r="J431" s="8">
        <v>329.4</v>
      </c>
      <c r="K431" s="9">
        <v>329400</v>
      </c>
      <c r="L431" s="8">
        <v>329.4</v>
      </c>
      <c r="M431" s="9"/>
      <c r="N431" s="9"/>
      <c r="O431" s="9"/>
      <c r="P431" s="9"/>
      <c r="Q431" s="21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31.5" x14ac:dyDescent="0.25">
      <c r="A432" s="19" t="s">
        <v>476</v>
      </c>
      <c r="B432" s="20" t="s">
        <v>420</v>
      </c>
      <c r="C432" s="20" t="s">
        <v>22</v>
      </c>
      <c r="D432" s="20" t="s">
        <v>89</v>
      </c>
      <c r="E432" s="20" t="s">
        <v>477</v>
      </c>
      <c r="F432" s="20"/>
      <c r="G432" s="9">
        <v>329400</v>
      </c>
      <c r="H432" s="8">
        <v>329.4</v>
      </c>
      <c r="I432" s="9">
        <v>329400</v>
      </c>
      <c r="J432" s="8">
        <v>329.4</v>
      </c>
      <c r="K432" s="9">
        <v>329400</v>
      </c>
      <c r="L432" s="8">
        <v>329.4</v>
      </c>
      <c r="M432" s="9"/>
      <c r="N432" s="9"/>
      <c r="O432" s="9"/>
      <c r="P432" s="9"/>
      <c r="Q432" s="21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63" x14ac:dyDescent="0.25">
      <c r="A433" s="28" t="s">
        <v>478</v>
      </c>
      <c r="B433" s="25" t="s">
        <v>420</v>
      </c>
      <c r="C433" s="25" t="s">
        <v>22</v>
      </c>
      <c r="D433" s="25" t="s">
        <v>89</v>
      </c>
      <c r="E433" s="25" t="s">
        <v>477</v>
      </c>
      <c r="F433" s="25" t="s">
        <v>42</v>
      </c>
      <c r="G433" s="2">
        <v>329400</v>
      </c>
      <c r="H433" s="1">
        <v>329.4</v>
      </c>
      <c r="I433" s="2">
        <v>329400</v>
      </c>
      <c r="J433" s="1">
        <v>329.4</v>
      </c>
      <c r="K433" s="2">
        <v>329400</v>
      </c>
      <c r="L433" s="1">
        <v>329.4</v>
      </c>
      <c r="M433" s="2"/>
      <c r="N433" s="2"/>
      <c r="O433" s="2"/>
      <c r="P433" s="2"/>
      <c r="Q433" s="26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5.75" x14ac:dyDescent="0.25">
      <c r="A434" s="31" t="s">
        <v>479</v>
      </c>
      <c r="B434" s="16"/>
      <c r="C434" s="16"/>
      <c r="D434" s="16"/>
      <c r="E434" s="16"/>
      <c r="F434" s="16"/>
      <c r="G434" s="10">
        <v>1353551681.3699999</v>
      </c>
      <c r="H434" s="7">
        <f>H367+H356+H303+H194+H155+H144+H36+H12</f>
        <v>1353551.7000000002</v>
      </c>
      <c r="I434" s="7">
        <f t="shared" ref="I434:L434" si="480">I367+I356+I303+I194+I155+I144+I36+I12</f>
        <v>1403296847.4099998</v>
      </c>
      <c r="J434" s="7">
        <f t="shared" si="480"/>
        <v>1403296.7999999996</v>
      </c>
      <c r="K434" s="7">
        <f t="shared" si="480"/>
        <v>1354495919.03</v>
      </c>
      <c r="L434" s="7">
        <f t="shared" si="480"/>
        <v>1354495.8999999997</v>
      </c>
      <c r="M434" s="10"/>
      <c r="N434" s="10"/>
      <c r="O434" s="10"/>
      <c r="P434" s="10"/>
      <c r="Q434" s="17"/>
      <c r="R434" s="18"/>
      <c r="S434" s="18"/>
      <c r="T434" s="18"/>
      <c r="U434" s="18"/>
      <c r="V434" s="18"/>
      <c r="W434" s="18"/>
      <c r="X434" s="18"/>
      <c r="Y434" s="18"/>
      <c r="Z434" s="18"/>
    </row>
  </sheetData>
  <mergeCells count="30">
    <mergeCell ref="Y9:Y10"/>
    <mergeCell ref="C9:C10"/>
    <mergeCell ref="R9:R10"/>
    <mergeCell ref="M9:M10"/>
    <mergeCell ref="Q9:Q10"/>
    <mergeCell ref="L9:L10"/>
    <mergeCell ref="J9:J10"/>
    <mergeCell ref="H9:H10"/>
    <mergeCell ref="N9:N10"/>
    <mergeCell ref="U9:U10"/>
    <mergeCell ref="O9:O10"/>
    <mergeCell ref="K9:K10"/>
    <mergeCell ref="X9:X10"/>
    <mergeCell ref="I9:I10"/>
    <mergeCell ref="V9:V10"/>
    <mergeCell ref="P9:P10"/>
    <mergeCell ref="W9:W10"/>
    <mergeCell ref="E9:E10"/>
    <mergeCell ref="E1:L1"/>
    <mergeCell ref="E2:L2"/>
    <mergeCell ref="E3:L3"/>
    <mergeCell ref="E4:L4"/>
    <mergeCell ref="A5:L7"/>
    <mergeCell ref="S9:S10"/>
    <mergeCell ref="T9:T10"/>
    <mergeCell ref="D9:D10"/>
    <mergeCell ref="F9:F10"/>
    <mergeCell ref="B9:B10"/>
    <mergeCell ref="A9:A10"/>
    <mergeCell ref="G9:G10"/>
  </mergeCells>
  <pageMargins left="1.1811023622047245" right="0.39370078740157483" top="0" bottom="0" header="0" footer="0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rep:2.56.0.261</dc:description>
  <cp:lastModifiedBy>Пользователь Windows</cp:lastModifiedBy>
  <cp:lastPrinted>2023-11-14T00:32:50Z</cp:lastPrinted>
  <dcterms:created xsi:type="dcterms:W3CDTF">2023-11-13T00:20:38Z</dcterms:created>
  <dcterms:modified xsi:type="dcterms:W3CDTF">2023-11-17T00:46:12Z</dcterms:modified>
</cp:coreProperties>
</file>